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7440" windowHeight="4935"/>
  </bookViews>
  <sheets>
    <sheet name="プリント" sheetId="8" r:id="rId1"/>
  </sheets>
  <definedNames>
    <definedName name="_xlnm.Print_Area" localSheetId="0">プリント!$A$1:$I$80</definedName>
  </definedNames>
  <calcPr calcId="145621"/>
</workbook>
</file>

<file path=xl/calcChain.xml><?xml version="1.0" encoding="utf-8"?>
<calcChain xmlns="http://schemas.openxmlformats.org/spreadsheetml/2006/main">
  <c r="L68" i="8" l="1"/>
  <c r="L14" i="8"/>
  <c r="L81" i="8" l="1"/>
  <c r="L78" i="8"/>
  <c r="M83" i="8"/>
  <c r="M79" i="8"/>
  <c r="O78" i="8"/>
  <c r="O79" i="8"/>
  <c r="M73" i="8"/>
  <c r="L62" i="8"/>
  <c r="L29" i="8"/>
  <c r="L33" i="8"/>
  <c r="L32" i="8"/>
  <c r="L31" i="8"/>
  <c r="L27" i="8"/>
  <c r="L28" i="8"/>
  <c r="K4" i="8"/>
  <c r="K5" i="8"/>
  <c r="L17" i="8"/>
  <c r="L15" i="8"/>
  <c r="L18" i="8" s="1"/>
  <c r="M63" i="8" l="1"/>
  <c r="M18" i="8" l="1"/>
</calcChain>
</file>

<file path=xl/sharedStrings.xml><?xml version="1.0" encoding="utf-8"?>
<sst xmlns="http://schemas.openxmlformats.org/spreadsheetml/2006/main" count="54" uniqueCount="51">
  <si>
    <t>（問題）</t>
    <rPh sb="1" eb="3">
      <t>モンダイ</t>
    </rPh>
    <phoneticPr fontId="1"/>
  </si>
  <si>
    <t>標準偏差</t>
    <rPh sb="0" eb="2">
      <t>ヒョウジュン</t>
    </rPh>
    <rPh sb="2" eb="4">
      <t>ヘンサ</t>
    </rPh>
    <phoneticPr fontId="1"/>
  </si>
  <si>
    <t>位置の代表値と散らばりの尺度</t>
    <rPh sb="0" eb="2">
      <t>イチ</t>
    </rPh>
    <rPh sb="3" eb="6">
      <t>ダイヒョウチ</t>
    </rPh>
    <rPh sb="7" eb="8">
      <t>チ</t>
    </rPh>
    <rPh sb="12" eb="14">
      <t>シャクド</t>
    </rPh>
    <phoneticPr fontId="1"/>
  </si>
  <si>
    <t>もし平均と標準偏差の値がわかっていて、度数分布は分かっていない場合、</t>
    <rPh sb="2" eb="4">
      <t>ヘイキン</t>
    </rPh>
    <rPh sb="5" eb="7">
      <t>ヒョウジュン</t>
    </rPh>
    <rPh sb="7" eb="9">
      <t>ヘンサ</t>
    </rPh>
    <rPh sb="10" eb="11">
      <t>アタイ</t>
    </rPh>
    <rPh sb="19" eb="21">
      <t>ドスウ</t>
    </rPh>
    <rPh sb="21" eb="23">
      <t>ブンプ</t>
    </rPh>
    <rPh sb="24" eb="25">
      <t>ワ</t>
    </rPh>
    <rPh sb="31" eb="33">
      <t>バアイ</t>
    </rPh>
    <phoneticPr fontId="1"/>
  </si>
  <si>
    <t>この区間の人数の割合はいくらと計算すればよいか。</t>
    <rPh sb="2" eb="4">
      <t>クカン</t>
    </rPh>
    <rPh sb="5" eb="7">
      <t>ニンズウ</t>
    </rPh>
    <rPh sb="8" eb="10">
      <t>ワリアイ</t>
    </rPh>
    <rPh sb="15" eb="17">
      <t>ケイサン</t>
    </rPh>
    <phoneticPr fontId="1"/>
  </si>
  <si>
    <t>平均</t>
    <rPh sb="0" eb="2">
      <t>ヘイキン</t>
    </rPh>
    <phoneticPr fontId="1"/>
  </si>
  <si>
    <t>値</t>
    <rPh sb="0" eb="1">
      <t>アタイ</t>
    </rPh>
    <phoneticPr fontId="1"/>
  </si>
  <si>
    <t>正規化点</t>
    <rPh sb="0" eb="2">
      <t>セイキ</t>
    </rPh>
    <rPh sb="2" eb="3">
      <t>カ</t>
    </rPh>
    <rPh sb="3" eb="4">
      <t>テン</t>
    </rPh>
    <phoneticPr fontId="1"/>
  </si>
  <si>
    <t>までの確率</t>
    <rPh sb="3" eb="5">
      <t>カクリツ</t>
    </rPh>
    <phoneticPr fontId="1"/>
  </si>
  <si>
    <t>（考え方）</t>
    <rPh sb="1" eb="2">
      <t>カンガ</t>
    </rPh>
    <rPh sb="3" eb="4">
      <t>カタ</t>
    </rPh>
    <phoneticPr fontId="1"/>
  </si>
  <si>
    <t>と想定する。</t>
    <rPh sb="1" eb="3">
      <t>ソウテイ</t>
    </rPh>
    <phoneticPr fontId="1"/>
  </si>
  <si>
    <t>－３σ</t>
    <phoneticPr fontId="1"/>
  </si>
  <si>
    <t>－２σ</t>
    <phoneticPr fontId="1"/>
  </si>
  <si>
    <t>－σ</t>
    <phoneticPr fontId="1"/>
  </si>
  <si>
    <t>＋σ</t>
    <phoneticPr fontId="1"/>
  </si>
  <si>
    <t>＋２σ</t>
    <phoneticPr fontId="1"/>
  </si>
  <si>
    <t>＋３σ</t>
    <phoneticPr fontId="1"/>
  </si>
  <si>
    <t>正規分布のグラフ（確率密度関数）は</t>
    <rPh sb="0" eb="2">
      <t>セイキ</t>
    </rPh>
    <rPh sb="2" eb="4">
      <t>ブンプ</t>
    </rPh>
    <rPh sb="9" eb="11">
      <t>カクリツ</t>
    </rPh>
    <rPh sb="11" eb="13">
      <t>ミツド</t>
    </rPh>
    <rPh sb="13" eb="15">
      <t>カンスウ</t>
    </rPh>
    <phoneticPr fontId="1"/>
  </si>
  <si>
    <t>で表される。</t>
    <rPh sb="1" eb="2">
      <t>アラワ</t>
    </rPh>
    <phoneticPr fontId="1"/>
  </si>
  <si>
    <r>
      <t>平均 μ（ミュー） と　分散 σ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 xml:space="preserve"> （シグマ２乗）の２つの数字（パラメーター）で</t>
    </r>
    <rPh sb="0" eb="2">
      <t>ヘイキン</t>
    </rPh>
    <rPh sb="12" eb="14">
      <t>ブンサン</t>
    </rPh>
    <rPh sb="23" eb="24">
      <t>ジョウ</t>
    </rPh>
    <rPh sb="29" eb="31">
      <t>スウジ</t>
    </rPh>
    <phoneticPr fontId="1"/>
  </si>
  <si>
    <t>正規分布は完全に記述される。</t>
    <rPh sb="0" eb="2">
      <t>セイキ</t>
    </rPh>
    <rPh sb="2" eb="4">
      <t>ブンプ</t>
    </rPh>
    <rPh sb="5" eb="7">
      <t>カンゼン</t>
    </rPh>
    <rPh sb="8" eb="10">
      <t>キジュツ</t>
    </rPh>
    <phoneticPr fontId="1"/>
  </si>
  <si>
    <r>
      <t>正規分布を表現するときは　Ｎ（μ、σ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 xml:space="preserve"> ） と表す。Ｎ は normal distribution </t>
    </r>
    <rPh sb="0" eb="2">
      <t>セイキ</t>
    </rPh>
    <rPh sb="2" eb="4">
      <t>ブンプ</t>
    </rPh>
    <rPh sb="5" eb="7">
      <t>ヒョウゲン</t>
    </rPh>
    <rPh sb="23" eb="24">
      <t>アラワ</t>
    </rPh>
    <phoneticPr fontId="1"/>
  </si>
  <si>
    <t>の頭文字である。</t>
    <rPh sb="1" eb="4">
      <t>カシラモジ</t>
    </rPh>
    <phoneticPr fontId="1"/>
  </si>
  <si>
    <t>（計算の仕方）</t>
    <rPh sb="1" eb="3">
      <t>ケイサン</t>
    </rPh>
    <rPh sb="4" eb="6">
      <t>シカタ</t>
    </rPh>
    <phoneticPr fontId="1"/>
  </si>
  <si>
    <t>（確率）を求めればよい。</t>
    <rPh sb="1" eb="3">
      <t>カクリツ</t>
    </rPh>
    <rPh sb="5" eb="6">
      <t>モト</t>
    </rPh>
    <phoneticPr fontId="1"/>
  </si>
  <si>
    <t>正規分布は平均、分散が異なっても、縮尺を変えればすべて同じ形になる。</t>
    <rPh sb="0" eb="2">
      <t>セイキ</t>
    </rPh>
    <rPh sb="2" eb="4">
      <t>ブンプ</t>
    </rPh>
    <rPh sb="5" eb="7">
      <t>ヘイキン</t>
    </rPh>
    <rPh sb="8" eb="10">
      <t>ブンサン</t>
    </rPh>
    <rPh sb="11" eb="12">
      <t>コト</t>
    </rPh>
    <rPh sb="17" eb="19">
      <t>シュクシャク</t>
    </rPh>
    <rPh sb="20" eb="21">
      <t>カ</t>
    </rPh>
    <rPh sb="27" eb="28">
      <t>オナ</t>
    </rPh>
    <rPh sb="29" eb="30">
      <t>カタチ</t>
    </rPh>
    <phoneticPr fontId="1"/>
  </si>
  <si>
    <t>それゆえ、平均０、分散 １ の標準正規分布の数表を用意すればよい。</t>
    <rPh sb="5" eb="7">
      <t>ヘイキン</t>
    </rPh>
    <rPh sb="9" eb="11">
      <t>ブンサン</t>
    </rPh>
    <rPh sb="15" eb="17">
      <t>ヒョウジュン</t>
    </rPh>
    <rPh sb="17" eb="19">
      <t>セイキ</t>
    </rPh>
    <rPh sb="19" eb="21">
      <t>ブンプ</t>
    </rPh>
    <rPh sb="22" eb="24">
      <t>スウヒョウ</t>
    </rPh>
    <rPh sb="25" eb="27">
      <t>ヨウイ</t>
    </rPh>
    <phoneticPr fontId="1"/>
  </si>
  <si>
    <t>標準正規分布表を用いるときは、各値が平均からいくつ標準偏差離れた値</t>
    <rPh sb="0" eb="2">
      <t>ヒョウジュン</t>
    </rPh>
    <rPh sb="2" eb="4">
      <t>セイキ</t>
    </rPh>
    <rPh sb="4" eb="6">
      <t>ブンプ</t>
    </rPh>
    <rPh sb="6" eb="7">
      <t>ヒョウ</t>
    </rPh>
    <rPh sb="8" eb="9">
      <t>モチ</t>
    </rPh>
    <rPh sb="15" eb="16">
      <t>カク</t>
    </rPh>
    <rPh sb="16" eb="17">
      <t>アタイ</t>
    </rPh>
    <rPh sb="18" eb="20">
      <t>ヘイキン</t>
    </rPh>
    <rPh sb="25" eb="27">
      <t>ヒョウジュン</t>
    </rPh>
    <rPh sb="27" eb="29">
      <t>ヘンサ</t>
    </rPh>
    <rPh sb="29" eb="30">
      <t>ハナ</t>
    </rPh>
    <rPh sb="32" eb="33">
      <t>アタイ</t>
    </rPh>
    <phoneticPr fontId="1"/>
  </si>
  <si>
    <t>かを計算すればよい。</t>
    <rPh sb="2" eb="4">
      <t>ケイサン</t>
    </rPh>
    <phoneticPr fontId="1"/>
  </si>
  <si>
    <t xml:space="preserve">  であるから、マイナス方向に</t>
    <rPh sb="12" eb="14">
      <t>ホウコウ</t>
    </rPh>
    <phoneticPr fontId="1"/>
  </si>
  <si>
    <t xml:space="preserve">  であるから、プラス方向に</t>
    <rPh sb="11" eb="13">
      <t>ホウコウ</t>
    </rPh>
    <phoneticPr fontId="1"/>
  </si>
  <si>
    <t>平均と標準偏差の値を用いて、正規分布表から割合を計算しなさい。</t>
    <rPh sb="0" eb="2">
      <t>ヘイキン</t>
    </rPh>
    <rPh sb="3" eb="5">
      <t>ヒョウジュン</t>
    </rPh>
    <rPh sb="5" eb="7">
      <t>ヘンサ</t>
    </rPh>
    <rPh sb="8" eb="9">
      <t>アタイ</t>
    </rPh>
    <rPh sb="10" eb="11">
      <t>モチ</t>
    </rPh>
    <rPh sb="14" eb="16">
      <t>セイキ</t>
    </rPh>
    <rPh sb="16" eb="18">
      <t>ブンプ</t>
    </rPh>
    <rPh sb="18" eb="19">
      <t>ヒョウ</t>
    </rPh>
    <rPh sb="21" eb="23">
      <t>ワリアイ</t>
    </rPh>
    <rPh sb="24" eb="26">
      <t>ケイサン</t>
    </rPh>
    <phoneticPr fontId="1"/>
  </si>
  <si>
    <t>男子１３０人の平均は １７２．０㎝、標準偏差は ５．９㎝ である。</t>
    <rPh sb="0" eb="2">
      <t>ダンシ</t>
    </rPh>
    <rPh sb="5" eb="6">
      <t>ニン</t>
    </rPh>
    <rPh sb="7" eb="9">
      <t>ヘイキン</t>
    </rPh>
    <rPh sb="18" eb="20">
      <t>ヒョウジュン</t>
    </rPh>
    <rPh sb="20" eb="22">
      <t>ヘンサ</t>
    </rPh>
    <phoneticPr fontId="1"/>
  </si>
  <si>
    <t>１６８～１７０ の階級から １７７～１７９ の階級までに ９２人（７０．８％） がいる。</t>
    <rPh sb="9" eb="11">
      <t>カイキュウ</t>
    </rPh>
    <rPh sb="23" eb="25">
      <t>カイキュウ</t>
    </rPh>
    <rPh sb="31" eb="32">
      <t>ニン</t>
    </rPh>
    <phoneticPr fontId="1"/>
  </si>
  <si>
    <t xml:space="preserve">     154.3    160.2    166.1    172.0    177.9     183.8     189.7   </t>
    <phoneticPr fontId="1"/>
  </si>
  <si>
    <r>
      <t>男子身長の場合には　おおよそ　Ｎ（１７２．０，　５．９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 xml:space="preserve"> ） の分布に従う。</t>
    </r>
    <rPh sb="0" eb="2">
      <t>ダンシ</t>
    </rPh>
    <rPh sb="2" eb="4">
      <t>シンチョウ</t>
    </rPh>
    <rPh sb="5" eb="7">
      <t>バアイ</t>
    </rPh>
    <rPh sb="32" eb="34">
      <t>ブンプ</t>
    </rPh>
    <rPh sb="35" eb="36">
      <t>シタガ</t>
    </rPh>
    <phoneticPr fontId="1"/>
  </si>
  <si>
    <t>１６８～１７０ の階級は １６７．５㎝～１７０．５㎝までをカバーしている。同様に</t>
    <rPh sb="9" eb="11">
      <t>カイキュウ</t>
    </rPh>
    <rPh sb="37" eb="39">
      <t>ドウヨウ</t>
    </rPh>
    <phoneticPr fontId="1"/>
  </si>
  <si>
    <t>１７７～１７９ の階級は １７６．５㎝～１７９．５㎝までをカバーしている。</t>
    <rPh sb="9" eb="11">
      <t>カイキュウ</t>
    </rPh>
    <phoneticPr fontId="1"/>
  </si>
  <si>
    <t>したがって、正規分布で求める場合には　１６７．５㎝～１７９．５㎝までの割合</t>
    <rPh sb="6" eb="8">
      <t>セイキ</t>
    </rPh>
    <rPh sb="8" eb="10">
      <t>ブンプ</t>
    </rPh>
    <rPh sb="11" eb="12">
      <t>モト</t>
    </rPh>
    <rPh sb="14" eb="16">
      <t>バアイ</t>
    </rPh>
    <rPh sb="35" eb="37">
      <t>ワリアイ</t>
    </rPh>
    <phoneticPr fontId="1"/>
  </si>
  <si>
    <t>たとえば １６７．５ は</t>
    <phoneticPr fontId="1"/>
  </si>
  <si>
    <t>０．７６ 標準偏差離れた点である。数表を見ると 0.7764 という値になっている。</t>
    <rPh sb="5" eb="7">
      <t>ヒョウジュン</t>
    </rPh>
    <rPh sb="7" eb="9">
      <t>ヘンサ</t>
    </rPh>
    <rPh sb="9" eb="10">
      <t>ハナ</t>
    </rPh>
    <rPh sb="12" eb="13">
      <t>テン</t>
    </rPh>
    <rPh sb="17" eb="19">
      <t>スウヒョウ</t>
    </rPh>
    <rPh sb="20" eb="21">
      <t>ミ</t>
    </rPh>
    <rPh sb="34" eb="35">
      <t>アタイ</t>
    </rPh>
    <phoneticPr fontId="1"/>
  </si>
  <si>
    <t>数表の上にあるグラフと対応しながら、１６７．５㎝ までの割合を計算すると</t>
    <rPh sb="0" eb="2">
      <t>スウヒョウ</t>
    </rPh>
    <rPh sb="3" eb="4">
      <t>ウエ</t>
    </rPh>
    <rPh sb="11" eb="13">
      <t>タイオウ</t>
    </rPh>
    <rPh sb="28" eb="30">
      <t>ワリアイ</t>
    </rPh>
    <rPh sb="31" eb="33">
      <t>ケイサン</t>
    </rPh>
    <phoneticPr fontId="1"/>
  </si>
  <si>
    <t>１－0.7764 ＝ 0.2236 になる。</t>
    <phoneticPr fontId="1"/>
  </si>
  <si>
    <t>同様に １７９．５ は</t>
    <rPh sb="0" eb="2">
      <t>ドウヨウ</t>
    </rPh>
    <phoneticPr fontId="1"/>
  </si>
  <si>
    <t>1．２７ 標準偏差離れた点である。数表を見ると 0.8980 という値になっている。</t>
    <rPh sb="5" eb="7">
      <t>ヒョウジュン</t>
    </rPh>
    <rPh sb="7" eb="9">
      <t>ヘンサ</t>
    </rPh>
    <rPh sb="9" eb="10">
      <t>ハナ</t>
    </rPh>
    <rPh sb="12" eb="13">
      <t>テン</t>
    </rPh>
    <rPh sb="17" eb="19">
      <t>スウヒョウ</t>
    </rPh>
    <rPh sb="20" eb="21">
      <t>ミ</t>
    </rPh>
    <rPh sb="34" eb="35">
      <t>アタイ</t>
    </rPh>
    <phoneticPr fontId="1"/>
  </si>
  <si>
    <t>１７９．５㎝ までの割合を計算すると 0.8980 になる。</t>
    <rPh sb="10" eb="12">
      <t>ワリアイ</t>
    </rPh>
    <rPh sb="13" eb="15">
      <t>ケイサン</t>
    </rPh>
    <phoneticPr fontId="1"/>
  </si>
  <si>
    <t>したがって、１６7．５㎝～１７9．５㎝までの割合は　0.8980－0.2236＝0.6744</t>
    <rPh sb="22" eb="24">
      <t>ワリアイ</t>
    </rPh>
    <phoneticPr fontId="1"/>
  </si>
  <si>
    <t>答は ６７．４％ になる。実際には ７０．８％ であるから、ほぼ近い値が得られた。</t>
    <rPh sb="0" eb="1">
      <t>コタエ</t>
    </rPh>
    <rPh sb="13" eb="15">
      <t>ジッサイ</t>
    </rPh>
    <rPh sb="32" eb="33">
      <t>チカ</t>
    </rPh>
    <rPh sb="34" eb="35">
      <t>アタイ</t>
    </rPh>
    <rPh sb="36" eb="37">
      <t>エ</t>
    </rPh>
    <phoneticPr fontId="1"/>
  </si>
  <si>
    <t>１６５～１６７ の階級から １７１～１７３ の階級までに ６９人（５３．１％） がいる。</t>
    <rPh sb="9" eb="11">
      <t>カイキュウ</t>
    </rPh>
    <rPh sb="23" eb="25">
      <t>カイキュウ</t>
    </rPh>
    <rPh sb="31" eb="32">
      <t>ニン</t>
    </rPh>
    <phoneticPr fontId="1"/>
  </si>
  <si>
    <t>この場合には １６４．５～１７３．５ までの割合を計算する。</t>
    <rPh sb="2" eb="4">
      <t>バアイ</t>
    </rPh>
    <rPh sb="22" eb="24">
      <t>ワリアイ</t>
    </rPh>
    <rPh sb="25" eb="27">
      <t>ケイサン</t>
    </rPh>
    <phoneticPr fontId="1"/>
  </si>
  <si>
    <t>男子身長の分布が平均１７２．０ ㎝、標準偏差 ５．９ ㎝ の正規分布に従う</t>
    <rPh sb="0" eb="2">
      <t>ダンシ</t>
    </rPh>
    <rPh sb="2" eb="4">
      <t>シンチョウ</t>
    </rPh>
    <rPh sb="5" eb="7">
      <t>ブンプ</t>
    </rPh>
    <rPh sb="8" eb="10">
      <t>ヘイキン</t>
    </rPh>
    <rPh sb="18" eb="20">
      <t>ヒョウジュン</t>
    </rPh>
    <rPh sb="20" eb="22">
      <t>ヘンサ</t>
    </rPh>
    <rPh sb="30" eb="32">
      <t>セイキ</t>
    </rPh>
    <rPh sb="32" eb="34">
      <t>ブンプ</t>
    </rPh>
    <rPh sb="35" eb="36">
      <t>シタガ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</si>
</sst>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_ "/>
    <numFmt numFmtId="177" formatCode="0.00_ "/>
    <numFmt numFmtId="178" formatCode="0.0_ "/>
    <numFmt numFmtId="179" formatCode="0.0000"/>
    <numFmt numFmtId="180" formatCode="0.000"/>
    <numFmt numFmtId="181" formatCode="0.0"/>
    <numFmt numFmtId="182" formatCode="0.0000_ "/>
  </numFmts>
  <fonts count="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quotePrefix="1">
      <alignment vertical="center"/>
    </xf>
    <xf numFmtId="181" fontId="0" fillId="0" borderId="0" xfId="0" applyNumberFormat="1">
      <alignment vertical="center"/>
    </xf>
    <xf numFmtId="2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5" fillId="0" borderId="0" xfId="0" applyFont="1">
      <alignment vertical="center"/>
    </xf>
    <xf numFmtId="182" fontId="5" fillId="0" borderId="0" xfId="0" applyNumberFormat="1" applyFont="1">
      <alignment vertical="center"/>
    </xf>
    <xf numFmtId="180" fontId="0" fillId="0" borderId="0" xfId="0" applyNumberFormat="1">
      <alignment vertical="center"/>
    </xf>
    <xf numFmtId="1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176" fontId="5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24</xdr:row>
      <xdr:rowOff>95250</xdr:rowOff>
    </xdr:from>
    <xdr:to>
      <xdr:col>7</xdr:col>
      <xdr:colOff>647700</xdr:colOff>
      <xdr:row>34</xdr:row>
      <xdr:rowOff>152400</xdr:rowOff>
    </xdr:to>
    <xdr:pic>
      <xdr:nvPicPr>
        <xdr:cNvPr id="32361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219575"/>
          <a:ext cx="40005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38</xdr:row>
          <xdr:rowOff>19050</xdr:rowOff>
        </xdr:from>
        <xdr:to>
          <xdr:col>6</xdr:col>
          <xdr:colOff>447675</xdr:colOff>
          <xdr:row>40</xdr:row>
          <xdr:rowOff>114300</xdr:rowOff>
        </xdr:to>
        <xdr:sp macro="" textlink="">
          <xdr:nvSpPr>
            <xdr:cNvPr id="323585" name="Object 1" hidden="1">
              <a:extLst>
                <a:ext uri="{63B3BB69-23CF-44E3-9099-C40C66FF867C}">
                  <a14:compatExt spid="_x0000_s32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684788</xdr:colOff>
      <xdr:row>7</xdr:row>
      <xdr:rowOff>66675</xdr:rowOff>
    </xdr:from>
    <xdr:to>
      <xdr:col>6</xdr:col>
      <xdr:colOff>562584</xdr:colOff>
      <xdr:row>21</xdr:row>
      <xdr:rowOff>133350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488" y="1276350"/>
          <a:ext cx="3306796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95250</xdr:rowOff>
        </xdr:from>
        <xdr:to>
          <xdr:col>4</xdr:col>
          <xdr:colOff>600075</xdr:colOff>
          <xdr:row>62</xdr:row>
          <xdr:rowOff>104775</xdr:rowOff>
        </xdr:to>
        <xdr:sp macro="" textlink="">
          <xdr:nvSpPr>
            <xdr:cNvPr id="323599" name="Object 15" hidden="1">
              <a:extLst>
                <a:ext uri="{63B3BB69-23CF-44E3-9099-C40C66FF867C}">
                  <a14:compatExt spid="_x0000_s32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66</xdr:row>
          <xdr:rowOff>76200</xdr:rowOff>
        </xdr:from>
        <xdr:to>
          <xdr:col>4</xdr:col>
          <xdr:colOff>495300</xdr:colOff>
          <xdr:row>68</xdr:row>
          <xdr:rowOff>85725</xdr:rowOff>
        </xdr:to>
        <xdr:sp macro="" textlink="">
          <xdr:nvSpPr>
            <xdr:cNvPr id="323600" name="Object 16" hidden="1">
              <a:extLst>
                <a:ext uri="{63B3BB69-23CF-44E3-9099-C40C66FF867C}">
                  <a14:compatExt spid="_x0000_s32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3"/>
  <sheetViews>
    <sheetView showGridLines="0" tabSelected="1" workbookViewId="0"/>
  </sheetViews>
  <sheetFormatPr defaultRowHeight="13.5" x14ac:dyDescent="0.15"/>
  <cols>
    <col min="1" max="1" width="8.5" customWidth="1"/>
    <col min="9" max="9" width="3.375" customWidth="1"/>
    <col min="10" max="10" width="4.125" customWidth="1"/>
  </cols>
  <sheetData>
    <row r="1" spans="1:16" ht="14.25" x14ac:dyDescent="0.15">
      <c r="A1" s="1" t="s">
        <v>2</v>
      </c>
      <c r="B1" s="3"/>
      <c r="C1" s="3"/>
      <c r="D1" s="3"/>
      <c r="E1" s="3"/>
      <c r="F1" s="3"/>
      <c r="G1" s="3"/>
      <c r="H1" s="3"/>
      <c r="I1" s="3"/>
      <c r="J1" s="3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6" x14ac:dyDescent="0.15">
      <c r="A3" s="2" t="s">
        <v>0</v>
      </c>
      <c r="B3" s="3" t="s">
        <v>32</v>
      </c>
      <c r="C3" s="3"/>
      <c r="D3" s="3"/>
      <c r="E3" s="3"/>
      <c r="F3" s="3"/>
      <c r="G3" s="3"/>
      <c r="H3" s="3"/>
      <c r="I3" s="3"/>
      <c r="J3" s="3"/>
    </row>
    <row r="4" spans="1:16" x14ac:dyDescent="0.15">
      <c r="A4" s="3"/>
      <c r="B4" s="3" t="s">
        <v>33</v>
      </c>
      <c r="C4" s="3"/>
      <c r="D4" s="3"/>
      <c r="E4" s="3"/>
      <c r="F4" s="3"/>
      <c r="G4" s="3"/>
      <c r="H4" s="3"/>
      <c r="I4" s="3"/>
      <c r="J4" s="3"/>
      <c r="K4" s="13">
        <f>26+33+19+14</f>
        <v>92</v>
      </c>
    </row>
    <row r="5" spans="1:16" x14ac:dyDescent="0.15">
      <c r="A5" s="3"/>
      <c r="B5" s="3" t="s">
        <v>3</v>
      </c>
      <c r="C5" s="3"/>
      <c r="D5" s="3"/>
      <c r="E5" s="3"/>
      <c r="F5" s="3"/>
      <c r="G5" s="3"/>
      <c r="H5" s="3"/>
      <c r="I5" s="3"/>
      <c r="J5" s="3"/>
      <c r="K5" s="12">
        <f>(26+33+19+14)/130</f>
        <v>0.70769230769230773</v>
      </c>
    </row>
    <row r="6" spans="1:16" x14ac:dyDescent="0.15">
      <c r="A6" s="3"/>
      <c r="B6" s="3" t="s">
        <v>4</v>
      </c>
      <c r="C6" s="3"/>
      <c r="D6" s="3"/>
      <c r="E6" s="3"/>
      <c r="F6" s="3"/>
      <c r="G6" s="3"/>
      <c r="H6" s="3"/>
      <c r="I6" s="3"/>
      <c r="J6" s="3"/>
    </row>
    <row r="7" spans="1:16" x14ac:dyDescent="0.1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6" x14ac:dyDescent="0.15">
      <c r="A8" s="2"/>
      <c r="B8" s="3"/>
      <c r="C8" s="3"/>
      <c r="D8" s="3"/>
      <c r="E8" s="3"/>
      <c r="F8" s="3"/>
      <c r="G8" s="3"/>
      <c r="H8" s="3"/>
      <c r="I8" s="3"/>
      <c r="J8" s="3"/>
    </row>
    <row r="9" spans="1:16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6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6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t="s">
        <v>5</v>
      </c>
      <c r="L11" s="7">
        <v>172</v>
      </c>
    </row>
    <row r="12" spans="1:16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t="s">
        <v>1</v>
      </c>
      <c r="L12">
        <v>5.9</v>
      </c>
    </row>
    <row r="13" spans="1:16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t="s">
        <v>6</v>
      </c>
      <c r="L13" t="s">
        <v>7</v>
      </c>
    </row>
    <row r="14" spans="1:16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>
        <v>167.5</v>
      </c>
      <c r="L14" s="4">
        <f>(K14-$L$11)/$L$12</f>
        <v>-0.76271186440677963</v>
      </c>
      <c r="P14" s="4"/>
    </row>
    <row r="15" spans="1:16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>
        <v>179.5</v>
      </c>
      <c r="L15" s="4">
        <f>(K15-$L$11)/$L$12</f>
        <v>1.271186440677966</v>
      </c>
      <c r="P15" s="4"/>
    </row>
    <row r="16" spans="1:16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7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t="s">
        <v>8</v>
      </c>
      <c r="L17" s="5">
        <f>NORMSDIST(L14)</f>
        <v>0.22281762664519511</v>
      </c>
      <c r="P17" s="5"/>
    </row>
    <row r="18" spans="1:17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L18" s="5">
        <f>NORMSDIST(L15)</f>
        <v>0.89816883539663528</v>
      </c>
      <c r="M18" s="15">
        <f>L18-L17</f>
        <v>0.67535120875144017</v>
      </c>
      <c r="P18" s="5"/>
      <c r="Q18" s="5"/>
    </row>
    <row r="19" spans="1:17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7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7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7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7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7" x14ac:dyDescent="0.15">
      <c r="A24" s="2" t="s">
        <v>9</v>
      </c>
      <c r="B24" s="3" t="s">
        <v>50</v>
      </c>
      <c r="C24" s="3"/>
      <c r="D24" s="3"/>
      <c r="E24" s="3"/>
      <c r="F24" s="3"/>
      <c r="G24" s="3"/>
      <c r="H24" s="3"/>
      <c r="I24" s="3"/>
      <c r="J24" s="3"/>
    </row>
    <row r="25" spans="1:17" x14ac:dyDescent="0.15">
      <c r="A25" s="3"/>
      <c r="B25" s="3" t="s">
        <v>10</v>
      </c>
      <c r="C25" s="3"/>
      <c r="D25" s="3"/>
      <c r="E25" s="3"/>
      <c r="F25" s="3"/>
      <c r="G25" s="3"/>
      <c r="H25" s="3"/>
      <c r="I25" s="3"/>
      <c r="J25" s="3"/>
    </row>
    <row r="26" spans="1:17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7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6" t="s">
        <v>11</v>
      </c>
      <c r="L27">
        <f>L30-3*M30</f>
        <v>154.30000000000001</v>
      </c>
    </row>
    <row r="28" spans="1:17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6" t="s">
        <v>12</v>
      </c>
      <c r="L28">
        <f>L30-2*M30</f>
        <v>160.19999999999999</v>
      </c>
    </row>
    <row r="29" spans="1:17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6" t="s">
        <v>13</v>
      </c>
      <c r="L29" s="14">
        <f>L30-M30</f>
        <v>166.1</v>
      </c>
    </row>
    <row r="30" spans="1:17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t="s">
        <v>5</v>
      </c>
      <c r="L30" s="7">
        <v>172</v>
      </c>
      <c r="M30">
        <v>5.9</v>
      </c>
      <c r="N30" t="s">
        <v>1</v>
      </c>
    </row>
    <row r="31" spans="1:17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6" t="s">
        <v>14</v>
      </c>
      <c r="L31" s="7">
        <f>L30+M30</f>
        <v>177.9</v>
      </c>
    </row>
    <row r="32" spans="1:17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6" t="s">
        <v>15</v>
      </c>
      <c r="L32">
        <f>L30+2*M30</f>
        <v>183.8</v>
      </c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6" t="s">
        <v>16</v>
      </c>
      <c r="L33">
        <f>L30+3*M30</f>
        <v>189.7</v>
      </c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2" x14ac:dyDescent="0.15">
      <c r="A36" s="3"/>
      <c r="B36" s="3"/>
      <c r="C36" s="2" t="s">
        <v>34</v>
      </c>
      <c r="D36" s="2"/>
      <c r="E36" s="3"/>
      <c r="F36" s="3"/>
      <c r="G36" s="3"/>
      <c r="H36" s="3"/>
      <c r="I36" s="3"/>
      <c r="J36" s="3"/>
    </row>
    <row r="37" spans="1:12" x14ac:dyDescent="0.15">
      <c r="A37" s="3"/>
      <c r="B37" s="3"/>
      <c r="C37" s="2"/>
      <c r="D37" s="2"/>
      <c r="E37" s="3"/>
      <c r="F37" s="3"/>
      <c r="G37" s="3"/>
      <c r="H37" s="3"/>
      <c r="I37" s="3"/>
      <c r="J37" s="3"/>
    </row>
    <row r="38" spans="1:12" x14ac:dyDescent="0.15">
      <c r="A38" s="3"/>
      <c r="B38" s="3"/>
      <c r="C38" s="2"/>
      <c r="D38" s="2"/>
      <c r="E38" s="3"/>
      <c r="F38" s="3"/>
      <c r="G38" s="3"/>
      <c r="H38" s="3"/>
      <c r="I38" s="3"/>
      <c r="J38" s="3"/>
    </row>
    <row r="39" spans="1:12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2" x14ac:dyDescent="0.15">
      <c r="A40" s="3"/>
      <c r="B40" s="3" t="s">
        <v>17</v>
      </c>
      <c r="C40" s="3"/>
      <c r="D40" s="3"/>
      <c r="E40" s="3"/>
      <c r="F40" s="3"/>
      <c r="G40" s="3"/>
      <c r="H40" s="3" t="s">
        <v>18</v>
      </c>
      <c r="I40" s="3"/>
      <c r="J40" s="3"/>
    </row>
    <row r="41" spans="1:12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2" ht="15.75" x14ac:dyDescent="0.15">
      <c r="A42" s="3"/>
      <c r="B42" s="3" t="s">
        <v>19</v>
      </c>
      <c r="C42" s="3"/>
      <c r="D42" s="3"/>
      <c r="E42" s="3"/>
      <c r="F42" s="3"/>
      <c r="G42" s="3"/>
      <c r="H42" s="3"/>
      <c r="I42" s="3"/>
      <c r="J42" s="3"/>
    </row>
    <row r="43" spans="1:12" x14ac:dyDescent="0.15">
      <c r="A43" s="3"/>
      <c r="B43" s="3" t="s">
        <v>20</v>
      </c>
      <c r="C43" s="3"/>
      <c r="D43" s="3"/>
      <c r="E43" s="3"/>
      <c r="F43" s="3"/>
      <c r="G43" s="3"/>
      <c r="H43" s="3"/>
      <c r="I43" s="3"/>
      <c r="J43" s="3"/>
    </row>
    <row r="44" spans="1:12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2" ht="15.75" x14ac:dyDescent="0.15">
      <c r="A45" s="3"/>
      <c r="B45" s="3" t="s">
        <v>21</v>
      </c>
      <c r="C45" s="3"/>
      <c r="D45" s="3"/>
      <c r="E45" s="3"/>
      <c r="F45" s="3"/>
      <c r="G45" s="3"/>
      <c r="H45" s="3"/>
      <c r="I45" s="3"/>
      <c r="J45" s="3"/>
    </row>
    <row r="46" spans="1:12" x14ac:dyDescent="0.15">
      <c r="A46" s="3"/>
      <c r="B46" s="3" t="s">
        <v>22</v>
      </c>
      <c r="C46" s="3"/>
      <c r="D46" s="3"/>
      <c r="E46" s="3"/>
      <c r="F46" s="3"/>
      <c r="G46" s="3"/>
      <c r="H46" s="3"/>
      <c r="I46" s="3"/>
      <c r="J46" s="3"/>
    </row>
    <row r="47" spans="1:12" ht="15.75" x14ac:dyDescent="0.15">
      <c r="A47" s="3"/>
      <c r="B47" s="3" t="s">
        <v>35</v>
      </c>
      <c r="C47" s="3"/>
      <c r="D47" s="3"/>
      <c r="E47" s="3"/>
      <c r="F47" s="3"/>
      <c r="G47" s="3"/>
      <c r="H47" s="3"/>
      <c r="I47" s="3"/>
      <c r="J47" s="3"/>
    </row>
    <row r="48" spans="1:12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3" x14ac:dyDescent="0.15">
      <c r="A51" s="2" t="s">
        <v>23</v>
      </c>
      <c r="B51" s="3"/>
      <c r="C51" s="3"/>
      <c r="D51" s="3"/>
      <c r="E51" s="3"/>
      <c r="F51" s="3"/>
      <c r="G51" s="3"/>
      <c r="H51" s="3"/>
      <c r="I51" s="3"/>
      <c r="J51" s="3"/>
    </row>
    <row r="52" spans="1:13" x14ac:dyDescent="0.15">
      <c r="A52" s="3"/>
      <c r="B52" s="3" t="s">
        <v>36</v>
      </c>
      <c r="C52" s="3"/>
      <c r="D52" s="3"/>
      <c r="E52" s="3"/>
      <c r="F52" s="3"/>
      <c r="G52" s="3"/>
      <c r="H52" s="3"/>
      <c r="I52" s="3"/>
      <c r="J52" s="3"/>
    </row>
    <row r="53" spans="1:13" x14ac:dyDescent="0.15">
      <c r="A53" s="3"/>
      <c r="B53" s="3" t="s">
        <v>37</v>
      </c>
      <c r="C53" s="3"/>
      <c r="D53" s="3"/>
      <c r="E53" s="3"/>
      <c r="F53" s="3"/>
      <c r="G53" s="3"/>
      <c r="H53" s="3"/>
      <c r="I53" s="3"/>
      <c r="J53" s="3"/>
    </row>
    <row r="54" spans="1:13" x14ac:dyDescent="0.15">
      <c r="A54" s="3"/>
      <c r="B54" s="3" t="s">
        <v>38</v>
      </c>
      <c r="C54" s="3"/>
      <c r="D54" s="3"/>
      <c r="E54" s="3"/>
      <c r="F54" s="3"/>
      <c r="G54" s="3"/>
      <c r="H54" s="3"/>
      <c r="I54" s="3"/>
      <c r="J54" s="3"/>
    </row>
    <row r="55" spans="1:13" x14ac:dyDescent="0.15">
      <c r="A55" s="3"/>
      <c r="B55" s="2" t="s">
        <v>24</v>
      </c>
      <c r="C55" s="3"/>
      <c r="D55" s="3"/>
      <c r="E55" s="3"/>
      <c r="F55" s="3"/>
      <c r="G55" s="3"/>
      <c r="H55" s="3"/>
      <c r="I55" s="3"/>
      <c r="J55" s="3"/>
    </row>
    <row r="56" spans="1:1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3" x14ac:dyDescent="0.15">
      <c r="A57" s="3"/>
      <c r="B57" s="3" t="s">
        <v>25</v>
      </c>
      <c r="C57" s="3"/>
      <c r="D57" s="3"/>
      <c r="E57" s="3"/>
      <c r="F57" s="3"/>
      <c r="G57" s="3"/>
      <c r="H57" s="3"/>
      <c r="I57" s="3"/>
      <c r="J57" s="3"/>
    </row>
    <row r="58" spans="1:13" x14ac:dyDescent="0.15">
      <c r="A58" s="3"/>
      <c r="B58" s="3" t="s">
        <v>26</v>
      </c>
      <c r="C58" s="3"/>
      <c r="D58" s="3"/>
      <c r="E58" s="3"/>
      <c r="F58" s="3"/>
      <c r="G58" s="3"/>
      <c r="H58" s="3"/>
      <c r="I58" s="3"/>
      <c r="J58" s="3"/>
    </row>
    <row r="59" spans="1:13" x14ac:dyDescent="0.15">
      <c r="A59" s="3"/>
      <c r="B59" s="3" t="s">
        <v>27</v>
      </c>
      <c r="C59" s="3"/>
      <c r="D59" s="3"/>
      <c r="E59" s="3"/>
      <c r="F59" s="3"/>
      <c r="G59" s="3"/>
      <c r="H59" s="3"/>
      <c r="I59" s="3"/>
      <c r="J59" s="3"/>
    </row>
    <row r="60" spans="1:13" x14ac:dyDescent="0.15">
      <c r="A60" s="3"/>
      <c r="B60" s="3" t="s">
        <v>28</v>
      </c>
      <c r="C60" s="3"/>
      <c r="D60" s="3"/>
      <c r="E60" s="3"/>
      <c r="F60" s="3"/>
      <c r="G60" s="3"/>
      <c r="H60" s="3"/>
      <c r="I60" s="3"/>
      <c r="J60" s="3"/>
    </row>
    <row r="61" spans="1:1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3" x14ac:dyDescent="0.15">
      <c r="A62" s="3"/>
      <c r="B62" s="3" t="s">
        <v>39</v>
      </c>
      <c r="C62" s="3"/>
      <c r="D62" s="3"/>
      <c r="E62" s="3"/>
      <c r="F62" s="3" t="s">
        <v>29</v>
      </c>
      <c r="G62" s="3"/>
      <c r="H62" s="3"/>
      <c r="I62" s="3"/>
      <c r="J62" s="3"/>
      <c r="L62" s="8">
        <f>(167.5-172)/5.9</f>
        <v>-0.76271186440677963</v>
      </c>
      <c r="M62">
        <v>0.77639999999999998</v>
      </c>
    </row>
    <row r="63" spans="1:1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M63">
        <f>1-M62</f>
        <v>0.22360000000000002</v>
      </c>
    </row>
    <row r="64" spans="1:13" x14ac:dyDescent="0.15">
      <c r="A64" s="3"/>
      <c r="B64" s="3" t="s">
        <v>40</v>
      </c>
      <c r="C64" s="3"/>
      <c r="D64" s="3"/>
      <c r="E64" s="3"/>
      <c r="F64" s="3"/>
      <c r="G64" s="3"/>
      <c r="H64" s="3"/>
      <c r="I64" s="3"/>
      <c r="J64" s="3"/>
    </row>
    <row r="65" spans="1:15" x14ac:dyDescent="0.15">
      <c r="A65" s="3"/>
      <c r="B65" s="3" t="s">
        <v>41</v>
      </c>
      <c r="C65" s="3"/>
      <c r="D65" s="3"/>
      <c r="E65" s="3"/>
      <c r="F65" s="3"/>
      <c r="G65" s="3"/>
      <c r="H65" s="3"/>
      <c r="I65" s="3"/>
      <c r="J65" s="3"/>
    </row>
    <row r="66" spans="1:15" x14ac:dyDescent="0.15">
      <c r="A66" s="3"/>
      <c r="B66" s="3" t="s">
        <v>42</v>
      </c>
      <c r="C66" s="3"/>
      <c r="D66" s="3"/>
      <c r="E66" s="3"/>
      <c r="F66" s="3"/>
      <c r="G66" s="3"/>
      <c r="H66" s="3"/>
      <c r="I66" s="3"/>
      <c r="J66" s="3"/>
    </row>
    <row r="67" spans="1:1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5" x14ac:dyDescent="0.15">
      <c r="A68" s="3"/>
      <c r="B68" s="3" t="s">
        <v>43</v>
      </c>
      <c r="C68" s="3"/>
      <c r="D68" s="3"/>
      <c r="E68" s="3"/>
      <c r="F68" s="3" t="s">
        <v>30</v>
      </c>
      <c r="G68" s="3"/>
      <c r="H68" s="3"/>
      <c r="I68" s="3"/>
      <c r="J68" s="3"/>
      <c r="L68" s="8">
        <f>(179.5-172)/5.9</f>
        <v>1.271186440677966</v>
      </c>
      <c r="M68">
        <v>0.89800000000000002</v>
      </c>
    </row>
    <row r="69" spans="1:1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5" x14ac:dyDescent="0.15">
      <c r="A70" s="3"/>
      <c r="B70" s="3" t="s">
        <v>44</v>
      </c>
      <c r="C70" s="3"/>
      <c r="D70" s="3"/>
      <c r="E70" s="3"/>
      <c r="F70" s="3"/>
      <c r="G70" s="3"/>
      <c r="H70" s="3"/>
      <c r="I70" s="3"/>
      <c r="J70" s="3"/>
    </row>
    <row r="71" spans="1:15" x14ac:dyDescent="0.15">
      <c r="A71" s="3"/>
      <c r="B71" s="3" t="s">
        <v>45</v>
      </c>
      <c r="C71" s="3"/>
      <c r="D71" s="3"/>
      <c r="E71" s="3"/>
      <c r="F71" s="3"/>
      <c r="G71" s="3"/>
      <c r="H71" s="3"/>
      <c r="I71" s="3"/>
      <c r="J71" s="3"/>
    </row>
    <row r="72" spans="1:1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5" x14ac:dyDescent="0.15">
      <c r="A73" s="3"/>
      <c r="B73" s="3" t="s">
        <v>46</v>
      </c>
      <c r="C73" s="3"/>
      <c r="D73" s="3"/>
      <c r="E73" s="3"/>
      <c r="F73" s="3"/>
      <c r="G73" s="3"/>
      <c r="H73" s="3"/>
      <c r="I73" s="3"/>
      <c r="J73" s="3"/>
      <c r="M73" s="10">
        <f>M68-M63</f>
        <v>0.6744</v>
      </c>
    </row>
    <row r="74" spans="1:15" x14ac:dyDescent="0.15">
      <c r="A74" s="3"/>
      <c r="B74" s="3" t="s">
        <v>47</v>
      </c>
      <c r="C74" s="3"/>
      <c r="D74" s="3"/>
      <c r="E74" s="3"/>
      <c r="F74" s="3"/>
      <c r="G74" s="3"/>
      <c r="H74" s="3"/>
      <c r="I74" s="3"/>
      <c r="J74" s="3"/>
    </row>
    <row r="75" spans="1:1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5" x14ac:dyDescent="0.15">
      <c r="A78" s="2" t="s">
        <v>0</v>
      </c>
      <c r="B78" s="3" t="s">
        <v>48</v>
      </c>
      <c r="C78" s="3"/>
      <c r="D78" s="3"/>
      <c r="E78" s="3"/>
      <c r="F78" s="3"/>
      <c r="G78" s="3"/>
      <c r="H78" s="3"/>
      <c r="I78" s="3"/>
      <c r="J78" s="3"/>
      <c r="L78" s="8">
        <f>(164.5-172)/5.9</f>
        <v>-1.271186440677966</v>
      </c>
      <c r="M78" s="9">
        <v>0.50800000000000001</v>
      </c>
      <c r="O78">
        <f>10+26+33</f>
        <v>69</v>
      </c>
    </row>
    <row r="79" spans="1:15" x14ac:dyDescent="0.15">
      <c r="A79" s="3"/>
      <c r="B79" s="3" t="s">
        <v>31</v>
      </c>
      <c r="C79" s="3"/>
      <c r="D79" s="3"/>
      <c r="E79" s="3"/>
      <c r="F79" s="3"/>
      <c r="G79" s="3"/>
      <c r="H79" s="3"/>
      <c r="I79" s="3"/>
      <c r="J79" s="3"/>
      <c r="M79" s="5">
        <f>1-M78</f>
        <v>0.49199999999999999</v>
      </c>
      <c r="O79">
        <f>O78/130</f>
        <v>0.53076923076923077</v>
      </c>
    </row>
    <row r="80" spans="1:15" x14ac:dyDescent="0.15">
      <c r="A80" s="3"/>
      <c r="B80" s="3" t="s">
        <v>49</v>
      </c>
      <c r="C80" s="3"/>
      <c r="D80" s="3"/>
      <c r="E80" s="3"/>
      <c r="F80" s="3"/>
      <c r="G80" s="3"/>
      <c r="H80" s="3"/>
      <c r="I80" s="3"/>
      <c r="J80" s="3"/>
    </row>
    <row r="81" spans="12:13" x14ac:dyDescent="0.15">
      <c r="L81" s="8">
        <f>(173.5-172.6)/5.4</f>
        <v>0.16666666666666771</v>
      </c>
      <c r="M81">
        <v>0.98609999999999998</v>
      </c>
    </row>
    <row r="83" spans="12:13" x14ac:dyDescent="0.15">
      <c r="M83" s="11">
        <f>M81-M79</f>
        <v>0.49409999999999998</v>
      </c>
    </row>
  </sheetData>
  <phoneticPr fontId="1"/>
  <pageMargins left="0.7" right="0.7" top="0.75" bottom="0.75" header="0.3" footer="0.3"/>
  <pageSetup paperSize="13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323585" r:id="rId4">
          <objectPr defaultSize="0" autoPict="0" r:id="rId5">
            <anchor moveWithCells="1">
              <from>
                <xdr:col>4</xdr:col>
                <xdr:colOff>571500</xdr:colOff>
                <xdr:row>38</xdr:row>
                <xdr:rowOff>19050</xdr:rowOff>
              </from>
              <to>
                <xdr:col>6</xdr:col>
                <xdr:colOff>447675</xdr:colOff>
                <xdr:row>40</xdr:row>
                <xdr:rowOff>114300</xdr:rowOff>
              </to>
            </anchor>
          </objectPr>
        </oleObject>
      </mc:Choice>
      <mc:Fallback>
        <oleObject progId="Equation.DSMT4" shapeId="323585" r:id="rId4"/>
      </mc:Fallback>
    </mc:AlternateContent>
    <mc:AlternateContent xmlns:mc="http://schemas.openxmlformats.org/markup-compatibility/2006">
      <mc:Choice Requires="x14">
        <oleObject progId="Equation.DSMT4" shapeId="323599" r:id="rId6">
          <objectPr defaultSize="0" autoPict="0" r:id="rId7">
            <anchor moveWithCells="1">
              <from>
                <xdr:col>3</xdr:col>
                <xdr:colOff>28575</xdr:colOff>
                <xdr:row>60</xdr:row>
                <xdr:rowOff>95250</xdr:rowOff>
              </from>
              <to>
                <xdr:col>4</xdr:col>
                <xdr:colOff>600075</xdr:colOff>
                <xdr:row>62</xdr:row>
                <xdr:rowOff>104775</xdr:rowOff>
              </to>
            </anchor>
          </objectPr>
        </oleObject>
      </mc:Choice>
      <mc:Fallback>
        <oleObject progId="Equation.DSMT4" shapeId="323599" r:id="rId6"/>
      </mc:Fallback>
    </mc:AlternateContent>
    <mc:AlternateContent xmlns:mc="http://schemas.openxmlformats.org/markup-compatibility/2006">
      <mc:Choice Requires="x14">
        <oleObject progId="Equation.DSMT4" shapeId="323600" r:id="rId8">
          <objectPr defaultSize="0" autoPict="0" r:id="rId9">
            <anchor moveWithCells="1">
              <from>
                <xdr:col>3</xdr:col>
                <xdr:colOff>9525</xdr:colOff>
                <xdr:row>66</xdr:row>
                <xdr:rowOff>76200</xdr:rowOff>
              </from>
              <to>
                <xdr:col>4</xdr:col>
                <xdr:colOff>495300</xdr:colOff>
                <xdr:row>68</xdr:row>
                <xdr:rowOff>85725</xdr:rowOff>
              </to>
            </anchor>
          </objectPr>
        </oleObject>
      </mc:Choice>
      <mc:Fallback>
        <oleObject progId="Equation.DSMT4" shapeId="32360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プリント</vt:lpstr>
      <vt:lpstr>プリント!Print_Area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Ichigaya Jyoho Center</dc:creator>
  <cp:lastModifiedBy>USER</cp:lastModifiedBy>
  <cp:lastPrinted>2015-05-06T02:44:04Z</cp:lastPrinted>
  <dcterms:created xsi:type="dcterms:W3CDTF">2012-04-10T02:27:54Z</dcterms:created>
  <dcterms:modified xsi:type="dcterms:W3CDTF">2015-05-06T02:50:31Z</dcterms:modified>
</cp:coreProperties>
</file>