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8315" windowHeight="11655" activeTab="1"/>
  </bookViews>
  <sheets>
    <sheet name="設問" sheetId="2" r:id="rId1"/>
    <sheet name="グラフと計算" sheetId="1" r:id="rId2"/>
  </sheets>
  <calcPr calcId="145621"/>
</workbook>
</file>

<file path=xl/calcChain.xml><?xml version="1.0" encoding="utf-8"?>
<calcChain xmlns="http://schemas.openxmlformats.org/spreadsheetml/2006/main">
  <c r="AG12" i="1" l="1"/>
  <c r="AF12" i="1"/>
  <c r="AG2462" i="1"/>
  <c r="AF2462" i="1"/>
  <c r="AG2461" i="1"/>
  <c r="AF2461" i="1"/>
  <c r="AG2460" i="1"/>
  <c r="AF2460" i="1"/>
  <c r="AG2459" i="1"/>
  <c r="AF2459" i="1"/>
  <c r="AG2458" i="1"/>
  <c r="AF2458" i="1"/>
  <c r="AG2457" i="1"/>
  <c r="AF2457" i="1"/>
  <c r="AG2456" i="1"/>
  <c r="AF2456" i="1"/>
  <c r="AG2455" i="1"/>
  <c r="AF2455" i="1"/>
  <c r="AG2454" i="1"/>
  <c r="AF2454" i="1"/>
  <c r="AG2453" i="1"/>
  <c r="AF2453" i="1"/>
  <c r="AG2452" i="1"/>
  <c r="AF2452" i="1"/>
  <c r="AG2451" i="1"/>
  <c r="AF2451" i="1"/>
  <c r="AG2450" i="1"/>
  <c r="AF2450" i="1"/>
  <c r="AG2449" i="1"/>
  <c r="AF2449" i="1"/>
  <c r="AG2448" i="1"/>
  <c r="AF2448" i="1"/>
  <c r="AG2447" i="1"/>
  <c r="AF2447" i="1"/>
  <c r="AG2446" i="1"/>
  <c r="AF2446" i="1"/>
  <c r="AG2445" i="1"/>
  <c r="AF2445" i="1"/>
  <c r="AG2444" i="1"/>
  <c r="AF2444" i="1"/>
  <c r="AG2443" i="1"/>
  <c r="AF2443" i="1"/>
  <c r="AG2442" i="1"/>
  <c r="AF2442" i="1"/>
  <c r="AG2441" i="1"/>
  <c r="AF2441" i="1"/>
  <c r="AG2440" i="1"/>
  <c r="AF2440" i="1"/>
  <c r="AG2439" i="1"/>
  <c r="AF2439" i="1"/>
  <c r="AG2438" i="1"/>
  <c r="AF2438" i="1"/>
  <c r="AG2437" i="1"/>
  <c r="AF2437" i="1"/>
  <c r="AG2436" i="1"/>
  <c r="AF2436" i="1"/>
  <c r="AG2435" i="1"/>
  <c r="AF2435" i="1"/>
  <c r="AG2434" i="1"/>
  <c r="AF2434" i="1"/>
  <c r="AG2433" i="1"/>
  <c r="AF2433" i="1"/>
  <c r="AG2432" i="1"/>
  <c r="AF2432" i="1"/>
  <c r="AG2431" i="1"/>
  <c r="AF2431" i="1"/>
  <c r="AG2430" i="1"/>
  <c r="AF2430" i="1"/>
  <c r="AG2429" i="1"/>
  <c r="AF2429" i="1"/>
  <c r="AG2428" i="1"/>
  <c r="AF2428" i="1"/>
  <c r="AG2427" i="1"/>
  <c r="AF2427" i="1"/>
  <c r="AG2426" i="1"/>
  <c r="AF2426" i="1"/>
  <c r="AG2425" i="1"/>
  <c r="AF2425" i="1"/>
  <c r="AG2424" i="1"/>
  <c r="AF2424" i="1"/>
  <c r="AG2423" i="1"/>
  <c r="AF2423" i="1"/>
  <c r="AG2422" i="1"/>
  <c r="AF2422" i="1"/>
  <c r="AG2421" i="1"/>
  <c r="AF2421" i="1"/>
  <c r="AG2420" i="1"/>
  <c r="AF2420" i="1"/>
  <c r="AG2419" i="1"/>
  <c r="AF2419" i="1"/>
  <c r="AG2418" i="1"/>
  <c r="AF2418" i="1"/>
  <c r="AG2417" i="1"/>
  <c r="AF2417" i="1"/>
  <c r="AG2416" i="1"/>
  <c r="AF2416" i="1"/>
  <c r="AG2415" i="1"/>
  <c r="AF2415" i="1"/>
  <c r="AG2414" i="1"/>
  <c r="AF2414" i="1"/>
  <c r="AG2413" i="1"/>
  <c r="AF2413" i="1"/>
  <c r="AG2412" i="1"/>
  <c r="AF2412" i="1"/>
  <c r="AG2411" i="1"/>
  <c r="AF2411" i="1"/>
  <c r="AG2410" i="1"/>
  <c r="AF2410" i="1"/>
  <c r="AG2409" i="1"/>
  <c r="AF2409" i="1"/>
  <c r="AG2408" i="1"/>
  <c r="AF2408" i="1"/>
  <c r="AG2407" i="1"/>
  <c r="AF2407" i="1"/>
  <c r="AG2406" i="1"/>
  <c r="AF2406" i="1"/>
  <c r="AG2405" i="1"/>
  <c r="AF2405" i="1"/>
  <c r="AG2404" i="1"/>
  <c r="AF2404" i="1"/>
  <c r="AG2403" i="1"/>
  <c r="AF2403" i="1"/>
  <c r="AG2402" i="1"/>
  <c r="AF2402" i="1"/>
  <c r="AG2401" i="1"/>
  <c r="AF2401" i="1"/>
  <c r="AG2400" i="1"/>
  <c r="AF2400" i="1"/>
  <c r="AG2399" i="1"/>
  <c r="AF2399" i="1"/>
  <c r="AG2398" i="1"/>
  <c r="AF2398" i="1"/>
  <c r="AG2397" i="1"/>
  <c r="AF2397" i="1"/>
  <c r="AG2396" i="1"/>
  <c r="AF2396" i="1"/>
  <c r="AG2395" i="1"/>
  <c r="AF2395" i="1"/>
  <c r="AG2394" i="1"/>
  <c r="AF2394" i="1"/>
  <c r="AG2393" i="1"/>
  <c r="AF2393" i="1"/>
  <c r="AG2392" i="1"/>
  <c r="AF2392" i="1"/>
  <c r="AG2391" i="1"/>
  <c r="AF2391" i="1"/>
  <c r="AG2390" i="1"/>
  <c r="AF2390" i="1"/>
  <c r="AG2389" i="1"/>
  <c r="AF2389" i="1"/>
  <c r="AG2388" i="1"/>
  <c r="AF2388" i="1"/>
  <c r="AG2387" i="1"/>
  <c r="AF2387" i="1"/>
  <c r="AG2386" i="1"/>
  <c r="AF2386" i="1"/>
  <c r="AG2385" i="1"/>
  <c r="AF2385" i="1"/>
  <c r="AG2384" i="1"/>
  <c r="AF2384" i="1"/>
  <c r="AG2383" i="1"/>
  <c r="AF2383" i="1"/>
  <c r="AG2382" i="1"/>
  <c r="AF2382" i="1"/>
  <c r="AG2381" i="1"/>
  <c r="AF2381" i="1"/>
  <c r="AG2380" i="1"/>
  <c r="AF2380" i="1"/>
  <c r="AG2379" i="1"/>
  <c r="AF2379" i="1"/>
  <c r="AG2378" i="1"/>
  <c r="AF2378" i="1"/>
  <c r="AG2377" i="1"/>
  <c r="AF2377" i="1"/>
  <c r="AG2376" i="1"/>
  <c r="AF2376" i="1"/>
  <c r="AG2375" i="1"/>
  <c r="AF2375" i="1"/>
  <c r="AG2374" i="1"/>
  <c r="AF2374" i="1"/>
  <c r="AG2373" i="1"/>
  <c r="AF2373" i="1"/>
  <c r="AG2372" i="1"/>
  <c r="AF2372" i="1"/>
  <c r="AG2371" i="1"/>
  <c r="AF2371" i="1"/>
  <c r="AG2370" i="1"/>
  <c r="AF2370" i="1"/>
  <c r="AG2369" i="1"/>
  <c r="AF2369" i="1"/>
  <c r="AG2368" i="1"/>
  <c r="AF2368" i="1"/>
  <c r="AG2367" i="1"/>
  <c r="AF2367" i="1"/>
  <c r="AG2366" i="1"/>
  <c r="AF2366" i="1"/>
  <c r="AG2365" i="1"/>
  <c r="AF2365" i="1"/>
  <c r="AG2364" i="1"/>
  <c r="AF2364" i="1"/>
  <c r="AG2363" i="1"/>
  <c r="AF2363" i="1"/>
  <c r="AG2362" i="1"/>
  <c r="AF2362" i="1"/>
  <c r="AG2361" i="1"/>
  <c r="AF2361" i="1"/>
  <c r="AG2360" i="1"/>
  <c r="AF2360" i="1"/>
  <c r="AG2359" i="1"/>
  <c r="AF2359" i="1"/>
  <c r="AG2358" i="1"/>
  <c r="AF2358" i="1"/>
  <c r="AG2357" i="1"/>
  <c r="AF2357" i="1"/>
  <c r="AG2356" i="1"/>
  <c r="AF2356" i="1"/>
  <c r="AG2355" i="1"/>
  <c r="AF2355" i="1"/>
  <c r="AG2354" i="1"/>
  <c r="AF2354" i="1"/>
  <c r="AG2353" i="1"/>
  <c r="AF2353" i="1"/>
  <c r="AG2352" i="1"/>
  <c r="AF2352" i="1"/>
  <c r="AG2351" i="1"/>
  <c r="AF2351" i="1"/>
  <c r="AG2350" i="1"/>
  <c r="AF2350" i="1"/>
  <c r="AG2349" i="1"/>
  <c r="AF2349" i="1"/>
  <c r="AG2348" i="1"/>
  <c r="AF2348" i="1"/>
  <c r="AG2347" i="1"/>
  <c r="AF2347" i="1"/>
  <c r="AG2346" i="1"/>
  <c r="AF2346" i="1"/>
  <c r="AG2345" i="1"/>
  <c r="AF2345" i="1"/>
  <c r="AG2344" i="1"/>
  <c r="AF2344" i="1"/>
  <c r="AG2343" i="1"/>
  <c r="AF2343" i="1"/>
  <c r="AG2342" i="1"/>
  <c r="AF2342" i="1"/>
  <c r="AG2341" i="1"/>
  <c r="AF2341" i="1"/>
  <c r="AG2340" i="1"/>
  <c r="AF2340" i="1"/>
  <c r="AG2339" i="1"/>
  <c r="AF2339" i="1"/>
  <c r="AG2338" i="1"/>
  <c r="AF2338" i="1"/>
  <c r="AG2337" i="1"/>
  <c r="AF2337" i="1"/>
  <c r="AG2336" i="1"/>
  <c r="AF2336" i="1"/>
  <c r="AG2335" i="1"/>
  <c r="AF2335" i="1"/>
  <c r="AG2334" i="1"/>
  <c r="AF2334" i="1"/>
  <c r="AG2333" i="1"/>
  <c r="AF2333" i="1"/>
  <c r="AG2332" i="1"/>
  <c r="AF2332" i="1"/>
  <c r="AG2331" i="1"/>
  <c r="AF2331" i="1"/>
  <c r="AG2330" i="1"/>
  <c r="AF2330" i="1"/>
  <c r="AG2329" i="1"/>
  <c r="AF2329" i="1"/>
  <c r="AG2328" i="1"/>
  <c r="AF2328" i="1"/>
  <c r="AG2327" i="1"/>
  <c r="AF2327" i="1"/>
  <c r="AG2326" i="1"/>
  <c r="AF2326" i="1"/>
  <c r="AG2325" i="1"/>
  <c r="AF2325" i="1"/>
  <c r="AG2324" i="1"/>
  <c r="AF2324" i="1"/>
  <c r="AG2323" i="1"/>
  <c r="AF2323" i="1"/>
  <c r="AG2322" i="1"/>
  <c r="AF2322" i="1"/>
  <c r="AG2321" i="1"/>
  <c r="AF2321" i="1"/>
  <c r="AG2320" i="1"/>
  <c r="AF2320" i="1"/>
  <c r="AG2319" i="1"/>
  <c r="AF2319" i="1"/>
  <c r="AG2318" i="1"/>
  <c r="AF2318" i="1"/>
  <c r="AG2317" i="1"/>
  <c r="AF2317" i="1"/>
  <c r="AG2316" i="1"/>
  <c r="AF2316" i="1"/>
  <c r="AG2315" i="1"/>
  <c r="AF2315" i="1"/>
  <c r="AG2314" i="1"/>
  <c r="AF2314" i="1"/>
  <c r="AG2313" i="1"/>
  <c r="AF2313" i="1"/>
  <c r="AG2312" i="1"/>
  <c r="AF2312" i="1"/>
  <c r="AG2311" i="1"/>
  <c r="AF2311" i="1"/>
  <c r="AG2310" i="1"/>
  <c r="AF2310" i="1"/>
  <c r="AG2309" i="1"/>
  <c r="AF2309" i="1"/>
  <c r="AG2308" i="1"/>
  <c r="AF2308" i="1"/>
  <c r="AG2307" i="1"/>
  <c r="AF2307" i="1"/>
  <c r="AG2306" i="1"/>
  <c r="AF2306" i="1"/>
  <c r="AG2305" i="1"/>
  <c r="AF2305" i="1"/>
  <c r="AG2304" i="1"/>
  <c r="AF2304" i="1"/>
  <c r="AG2303" i="1"/>
  <c r="AF2303" i="1"/>
  <c r="AG2302" i="1"/>
  <c r="AF2302" i="1"/>
  <c r="AG2301" i="1"/>
  <c r="AF2301" i="1"/>
  <c r="AG2300" i="1"/>
  <c r="AF2300" i="1"/>
  <c r="AG2299" i="1"/>
  <c r="AF2299" i="1"/>
  <c r="AG2298" i="1"/>
  <c r="AF2298" i="1"/>
  <c r="AG2297" i="1"/>
  <c r="AF2297" i="1"/>
  <c r="AG2296" i="1"/>
  <c r="AF2296" i="1"/>
  <c r="AG2295" i="1"/>
  <c r="AF2295" i="1"/>
  <c r="AG2294" i="1"/>
  <c r="AF2294" i="1"/>
  <c r="AG2293" i="1"/>
  <c r="AF2293" i="1"/>
  <c r="AG2292" i="1"/>
  <c r="AF2292" i="1"/>
  <c r="AG2291" i="1"/>
  <c r="AF2291" i="1"/>
  <c r="AG2290" i="1"/>
  <c r="AF2290" i="1"/>
  <c r="AG2289" i="1"/>
  <c r="AF2289" i="1"/>
  <c r="AG2288" i="1"/>
  <c r="AF2288" i="1"/>
  <c r="AG2287" i="1"/>
  <c r="AF2287" i="1"/>
  <c r="AG2286" i="1"/>
  <c r="AF2286" i="1"/>
  <c r="AG2285" i="1"/>
  <c r="AF2285" i="1"/>
  <c r="AG2284" i="1"/>
  <c r="AF2284" i="1"/>
  <c r="AG2283" i="1"/>
  <c r="AF2283" i="1"/>
  <c r="AG2282" i="1"/>
  <c r="AF2282" i="1"/>
  <c r="AG2281" i="1"/>
  <c r="AF2281" i="1"/>
  <c r="AG2280" i="1"/>
  <c r="AF2280" i="1"/>
  <c r="AG2279" i="1"/>
  <c r="AF2279" i="1"/>
  <c r="AG2278" i="1"/>
  <c r="AF2278" i="1"/>
  <c r="AG2277" i="1"/>
  <c r="AF2277" i="1"/>
  <c r="AG2276" i="1"/>
  <c r="AF2276" i="1"/>
  <c r="AG2275" i="1"/>
  <c r="AF2275" i="1"/>
  <c r="AG2274" i="1"/>
  <c r="AF2274" i="1"/>
  <c r="AG2273" i="1"/>
  <c r="AF2273" i="1"/>
  <c r="AG2272" i="1"/>
  <c r="AF2272" i="1"/>
  <c r="AG2271" i="1"/>
  <c r="AF2271" i="1"/>
  <c r="AG2270" i="1"/>
  <c r="AF2270" i="1"/>
  <c r="AG2269" i="1"/>
  <c r="AF2269" i="1"/>
  <c r="AG2268" i="1"/>
  <c r="AF2268" i="1"/>
  <c r="AG2267" i="1"/>
  <c r="AF2267" i="1"/>
  <c r="AG2266" i="1"/>
  <c r="AF2266" i="1"/>
  <c r="AG2265" i="1"/>
  <c r="AF2265" i="1"/>
  <c r="AG2264" i="1"/>
  <c r="AF2264" i="1"/>
  <c r="AG2263" i="1"/>
  <c r="AF2263" i="1"/>
  <c r="AG2262" i="1"/>
  <c r="AF2262" i="1"/>
  <c r="AG2261" i="1"/>
  <c r="AF2261" i="1"/>
  <c r="AG2260" i="1"/>
  <c r="AF2260" i="1"/>
  <c r="AG2259" i="1"/>
  <c r="AF2259" i="1"/>
  <c r="AG2258" i="1"/>
  <c r="AF2258" i="1"/>
  <c r="AG2257" i="1"/>
  <c r="AF2257" i="1"/>
  <c r="AG2256" i="1"/>
  <c r="AF2256" i="1"/>
  <c r="AG2255" i="1"/>
  <c r="AF2255" i="1"/>
  <c r="AG2254" i="1"/>
  <c r="AF2254" i="1"/>
  <c r="AG2253" i="1"/>
  <c r="AF2253" i="1"/>
  <c r="AG2252" i="1"/>
  <c r="AF2252" i="1"/>
  <c r="AG2251" i="1"/>
  <c r="AF2251" i="1"/>
  <c r="AG2250" i="1"/>
  <c r="AF2250" i="1"/>
  <c r="AG2249" i="1"/>
  <c r="AF2249" i="1"/>
  <c r="AG2248" i="1"/>
  <c r="AF2248" i="1"/>
  <c r="AG2247" i="1"/>
  <c r="AF2247" i="1"/>
  <c r="AG2246" i="1"/>
  <c r="AF2246" i="1"/>
  <c r="AG2245" i="1"/>
  <c r="AF2245" i="1"/>
  <c r="AG2244" i="1"/>
  <c r="AF2244" i="1"/>
  <c r="AG2243" i="1"/>
  <c r="AF2243" i="1"/>
  <c r="AG2242" i="1"/>
  <c r="AF2242" i="1"/>
  <c r="AG2241" i="1"/>
  <c r="AF2241" i="1"/>
  <c r="AG2240" i="1"/>
  <c r="AF2240" i="1"/>
  <c r="AG2239" i="1"/>
  <c r="AF2239" i="1"/>
  <c r="AG2238" i="1"/>
  <c r="AF2238" i="1"/>
  <c r="AG2237" i="1"/>
  <c r="AF2237" i="1"/>
  <c r="AG2236" i="1"/>
  <c r="AF2236" i="1"/>
  <c r="AG2235" i="1"/>
  <c r="AF2235" i="1"/>
  <c r="AG2234" i="1"/>
  <c r="AF2234" i="1"/>
  <c r="AG2233" i="1"/>
  <c r="AF2233" i="1"/>
  <c r="AG2232" i="1"/>
  <c r="AF2232" i="1"/>
  <c r="AG2231" i="1"/>
  <c r="AF2231" i="1"/>
  <c r="AG2230" i="1"/>
  <c r="AF2230" i="1"/>
  <c r="AG2229" i="1"/>
  <c r="AF2229" i="1"/>
  <c r="AG2228" i="1"/>
  <c r="AF2228" i="1"/>
  <c r="AG2227" i="1"/>
  <c r="AF2227" i="1"/>
  <c r="AG2226" i="1"/>
  <c r="AF2226" i="1"/>
  <c r="AG2225" i="1"/>
  <c r="AF2225" i="1"/>
  <c r="AG2224" i="1"/>
  <c r="AF2224" i="1"/>
  <c r="AG2223" i="1"/>
  <c r="AF2223" i="1"/>
  <c r="AG2222" i="1"/>
  <c r="AF2222" i="1"/>
  <c r="AG2221" i="1"/>
  <c r="AF2221" i="1"/>
  <c r="AG2220" i="1"/>
  <c r="AF2220" i="1"/>
  <c r="AG2219" i="1"/>
  <c r="AF2219" i="1"/>
  <c r="AG2218" i="1"/>
  <c r="AF2218" i="1"/>
  <c r="AG2217" i="1"/>
  <c r="AF2217" i="1"/>
  <c r="AG2216" i="1"/>
  <c r="AF2216" i="1"/>
  <c r="AG2215" i="1"/>
  <c r="AF2215" i="1"/>
  <c r="AG2214" i="1"/>
  <c r="AF2214" i="1"/>
  <c r="AG2213" i="1"/>
  <c r="AF2213" i="1"/>
  <c r="AG2212" i="1"/>
  <c r="AF2212" i="1"/>
  <c r="AG2211" i="1"/>
  <c r="AF2211" i="1"/>
  <c r="AG2210" i="1"/>
  <c r="AF2210" i="1"/>
  <c r="AG2209" i="1"/>
  <c r="AF2209" i="1"/>
  <c r="AG2208" i="1"/>
  <c r="AF2208" i="1"/>
  <c r="AG2207" i="1"/>
  <c r="AF2207" i="1"/>
  <c r="AG2206" i="1"/>
  <c r="AF2206" i="1"/>
  <c r="AG2205" i="1"/>
  <c r="AF2205" i="1"/>
  <c r="AG2204" i="1"/>
  <c r="AF2204" i="1"/>
  <c r="AG2203" i="1"/>
  <c r="AF2203" i="1"/>
  <c r="AG2202" i="1"/>
  <c r="AF2202" i="1"/>
  <c r="AG2201" i="1"/>
  <c r="AF2201" i="1"/>
  <c r="AG2200" i="1"/>
  <c r="AF2200" i="1"/>
  <c r="AG2199" i="1"/>
  <c r="AF2199" i="1"/>
  <c r="AG2198" i="1"/>
  <c r="AF2198" i="1"/>
  <c r="AG2197" i="1"/>
  <c r="AF2197" i="1"/>
  <c r="AG2196" i="1"/>
  <c r="AF2196" i="1"/>
  <c r="AG2195" i="1"/>
  <c r="AF2195" i="1"/>
  <c r="AG2194" i="1"/>
  <c r="AF2194" i="1"/>
  <c r="AG2193" i="1"/>
  <c r="AF2193" i="1"/>
  <c r="AG2192" i="1"/>
  <c r="AF2192" i="1"/>
  <c r="AG2191" i="1"/>
  <c r="AF2191" i="1"/>
  <c r="AG2190" i="1"/>
  <c r="AF2190" i="1"/>
  <c r="AG2189" i="1"/>
  <c r="AF2189" i="1"/>
  <c r="AG2188" i="1"/>
  <c r="AF2188" i="1"/>
  <c r="AG2187" i="1"/>
  <c r="AF2187" i="1"/>
  <c r="AG2186" i="1"/>
  <c r="AF2186" i="1"/>
  <c r="AG2185" i="1"/>
  <c r="AF2185" i="1"/>
  <c r="AG2184" i="1"/>
  <c r="AF2184" i="1"/>
  <c r="AG2183" i="1"/>
  <c r="AF2183" i="1"/>
  <c r="AG2182" i="1"/>
  <c r="AF2182" i="1"/>
  <c r="AG2181" i="1"/>
  <c r="AF2181" i="1"/>
  <c r="AG2180" i="1"/>
  <c r="AF2180" i="1"/>
  <c r="AG2179" i="1"/>
  <c r="AF2179" i="1"/>
  <c r="AG2178" i="1"/>
  <c r="AF2178" i="1"/>
  <c r="AG2177" i="1"/>
  <c r="AF2177" i="1"/>
  <c r="AG2176" i="1"/>
  <c r="AF2176" i="1"/>
  <c r="AG2175" i="1"/>
  <c r="AF2175" i="1"/>
  <c r="AG2174" i="1"/>
  <c r="AF2174" i="1"/>
  <c r="AG2173" i="1"/>
  <c r="AF2173" i="1"/>
  <c r="AG2172" i="1"/>
  <c r="AF2172" i="1"/>
  <c r="AG2171" i="1"/>
  <c r="AF2171" i="1"/>
  <c r="AG2170" i="1"/>
  <c r="AF2170" i="1"/>
  <c r="AG2169" i="1"/>
  <c r="AF2169" i="1"/>
  <c r="AG2168" i="1"/>
  <c r="AF2168" i="1"/>
  <c r="AG2167" i="1"/>
  <c r="AF2167" i="1"/>
  <c r="AG2166" i="1"/>
  <c r="AF2166" i="1"/>
  <c r="AG2165" i="1"/>
  <c r="AF2165" i="1"/>
  <c r="AG2164" i="1"/>
  <c r="AF2164" i="1"/>
  <c r="AG2163" i="1"/>
  <c r="AF2163" i="1"/>
  <c r="AG2162" i="1"/>
  <c r="AF2162" i="1"/>
  <c r="AG2161" i="1"/>
  <c r="AF2161" i="1"/>
  <c r="AG2160" i="1"/>
  <c r="AF2160" i="1"/>
  <c r="AG2159" i="1"/>
  <c r="AF2159" i="1"/>
  <c r="AG2158" i="1"/>
  <c r="AF2158" i="1"/>
  <c r="AG2157" i="1"/>
  <c r="AF2157" i="1"/>
  <c r="AG2156" i="1"/>
  <c r="AF2156" i="1"/>
  <c r="AG2155" i="1"/>
  <c r="AF2155" i="1"/>
  <c r="AG2154" i="1"/>
  <c r="AF2154" i="1"/>
  <c r="AG2153" i="1"/>
  <c r="AF2153" i="1"/>
  <c r="AG2152" i="1"/>
  <c r="AF2152" i="1"/>
  <c r="AG2151" i="1"/>
  <c r="AF2151" i="1"/>
  <c r="AG2150" i="1"/>
  <c r="AF2150" i="1"/>
  <c r="AG2149" i="1"/>
  <c r="AF2149" i="1"/>
  <c r="AG2148" i="1"/>
  <c r="AF2148" i="1"/>
  <c r="AG2147" i="1"/>
  <c r="AF2147" i="1"/>
  <c r="AG2146" i="1"/>
  <c r="AF2146" i="1"/>
  <c r="AG2145" i="1"/>
  <c r="AF2145" i="1"/>
  <c r="AG2144" i="1"/>
  <c r="AF2144" i="1"/>
  <c r="AG2143" i="1"/>
  <c r="AF2143" i="1"/>
  <c r="AG2142" i="1"/>
  <c r="AF2142" i="1"/>
  <c r="AG2141" i="1"/>
  <c r="AF2141" i="1"/>
  <c r="AG2140" i="1"/>
  <c r="AF2140" i="1"/>
  <c r="AG2139" i="1"/>
  <c r="AF2139" i="1"/>
  <c r="AG2138" i="1"/>
  <c r="AF2138" i="1"/>
  <c r="AG2137" i="1"/>
  <c r="AF2137" i="1"/>
  <c r="AG2136" i="1"/>
  <c r="AF2136" i="1"/>
  <c r="AG2135" i="1"/>
  <c r="AF2135" i="1"/>
  <c r="AG2134" i="1"/>
  <c r="AF2134" i="1"/>
  <c r="AG2133" i="1"/>
  <c r="AF2133" i="1"/>
  <c r="AG2132" i="1"/>
  <c r="AF2132" i="1"/>
  <c r="AG2131" i="1"/>
  <c r="AF2131" i="1"/>
  <c r="AG2130" i="1"/>
  <c r="AF2130" i="1"/>
  <c r="AG2129" i="1"/>
  <c r="AF2129" i="1"/>
  <c r="AG2128" i="1"/>
  <c r="AF2128" i="1"/>
  <c r="AG2127" i="1"/>
  <c r="AF2127" i="1"/>
  <c r="AG2126" i="1"/>
  <c r="AF2126" i="1"/>
  <c r="AG2125" i="1"/>
  <c r="AF2125" i="1"/>
  <c r="AG2124" i="1"/>
  <c r="AF2124" i="1"/>
  <c r="AG2123" i="1"/>
  <c r="AF2123" i="1"/>
  <c r="AG2122" i="1"/>
  <c r="AF2122" i="1"/>
  <c r="AG2121" i="1"/>
  <c r="AF2121" i="1"/>
  <c r="AG2120" i="1"/>
  <c r="AF2120" i="1"/>
  <c r="AG2119" i="1"/>
  <c r="AF2119" i="1"/>
  <c r="AG2118" i="1"/>
  <c r="AF2118" i="1"/>
  <c r="AG2117" i="1"/>
  <c r="AF2117" i="1"/>
  <c r="AG2116" i="1"/>
  <c r="AF2116" i="1"/>
  <c r="AG2115" i="1"/>
  <c r="AF2115" i="1"/>
  <c r="AG2114" i="1"/>
  <c r="AF2114" i="1"/>
  <c r="AG2113" i="1"/>
  <c r="AF2113" i="1"/>
  <c r="AG2112" i="1"/>
  <c r="AF2112" i="1"/>
  <c r="AG2111" i="1"/>
  <c r="AF2111" i="1"/>
  <c r="AG2110" i="1"/>
  <c r="AF2110" i="1"/>
  <c r="AG2109" i="1"/>
  <c r="AF2109" i="1"/>
  <c r="AG2108" i="1"/>
  <c r="AF2108" i="1"/>
  <c r="AG2107" i="1"/>
  <c r="AF2107" i="1"/>
  <c r="AG2106" i="1"/>
  <c r="AF2106" i="1"/>
  <c r="AG2105" i="1"/>
  <c r="AF2105" i="1"/>
  <c r="AG2104" i="1"/>
  <c r="AF2104" i="1"/>
  <c r="AG2103" i="1"/>
  <c r="AF2103" i="1"/>
  <c r="AG2102" i="1"/>
  <c r="AF2102" i="1"/>
  <c r="AG2101" i="1"/>
  <c r="AF2101" i="1"/>
  <c r="AG2100" i="1"/>
  <c r="AF2100" i="1"/>
  <c r="AG2099" i="1"/>
  <c r="AF2099" i="1"/>
  <c r="AG2098" i="1"/>
  <c r="AF2098" i="1"/>
  <c r="AG2097" i="1"/>
  <c r="AF2097" i="1"/>
  <c r="AG2096" i="1"/>
  <c r="AF2096" i="1"/>
  <c r="AG2095" i="1"/>
  <c r="AF2095" i="1"/>
  <c r="AG2094" i="1"/>
  <c r="AF2094" i="1"/>
  <c r="AG2093" i="1"/>
  <c r="AF2093" i="1"/>
  <c r="AG2092" i="1"/>
  <c r="AF2092" i="1"/>
  <c r="AG2091" i="1"/>
  <c r="AF2091" i="1"/>
  <c r="AG2090" i="1"/>
  <c r="AF2090" i="1"/>
  <c r="AG2089" i="1"/>
  <c r="AF2089" i="1"/>
  <c r="AG2088" i="1"/>
  <c r="AF2088" i="1"/>
  <c r="AG2087" i="1"/>
  <c r="AF2087" i="1"/>
  <c r="AG2086" i="1"/>
  <c r="AF2086" i="1"/>
  <c r="AG2085" i="1"/>
  <c r="AF2085" i="1"/>
  <c r="AG2084" i="1"/>
  <c r="AF2084" i="1"/>
  <c r="AG2083" i="1"/>
  <c r="AF2083" i="1"/>
  <c r="AG2082" i="1"/>
  <c r="AF2082" i="1"/>
  <c r="AG2081" i="1"/>
  <c r="AF2081" i="1"/>
  <c r="AG2080" i="1"/>
  <c r="AF2080" i="1"/>
  <c r="AG2079" i="1"/>
  <c r="AF2079" i="1"/>
  <c r="AG2078" i="1"/>
  <c r="AF2078" i="1"/>
  <c r="AG2077" i="1"/>
  <c r="AF2077" i="1"/>
  <c r="AG2076" i="1"/>
  <c r="AF2076" i="1"/>
  <c r="AG2075" i="1"/>
  <c r="AF2075" i="1"/>
  <c r="AG2074" i="1"/>
  <c r="AF2074" i="1"/>
  <c r="AG2073" i="1"/>
  <c r="AF2073" i="1"/>
  <c r="AG2072" i="1"/>
  <c r="AF2072" i="1"/>
  <c r="AG2071" i="1"/>
  <c r="AF2071" i="1"/>
  <c r="AG2070" i="1"/>
  <c r="AF2070" i="1"/>
  <c r="AG2069" i="1"/>
  <c r="AF2069" i="1"/>
  <c r="AG2068" i="1"/>
  <c r="AF2068" i="1"/>
  <c r="AG2067" i="1"/>
  <c r="AF2067" i="1"/>
  <c r="AG2066" i="1"/>
  <c r="AF2066" i="1"/>
  <c r="AG2065" i="1"/>
  <c r="AF2065" i="1"/>
  <c r="AG2064" i="1"/>
  <c r="AF2064" i="1"/>
  <c r="AG2063" i="1"/>
  <c r="AF2063" i="1"/>
  <c r="AG2062" i="1"/>
  <c r="AF2062" i="1"/>
  <c r="AG2061" i="1"/>
  <c r="AF2061" i="1"/>
  <c r="AG2060" i="1"/>
  <c r="AF2060" i="1"/>
  <c r="AG2059" i="1"/>
  <c r="AF2059" i="1"/>
  <c r="AG2058" i="1"/>
  <c r="AF2058" i="1"/>
  <c r="AG2057" i="1"/>
  <c r="AF2057" i="1"/>
  <c r="AG2056" i="1"/>
  <c r="AF2056" i="1"/>
  <c r="AG2055" i="1"/>
  <c r="AF2055" i="1"/>
  <c r="AG2054" i="1"/>
  <c r="AF2054" i="1"/>
  <c r="AG2053" i="1"/>
  <c r="AF2053" i="1"/>
  <c r="AG2052" i="1"/>
  <c r="AF2052" i="1"/>
  <c r="AG2051" i="1"/>
  <c r="AF2051" i="1"/>
  <c r="AG2050" i="1"/>
  <c r="AF2050" i="1"/>
  <c r="AG2049" i="1"/>
  <c r="AF2049" i="1"/>
  <c r="AG2048" i="1"/>
  <c r="AF2048" i="1"/>
  <c r="AG2047" i="1"/>
  <c r="AF2047" i="1"/>
  <c r="AG2046" i="1"/>
  <c r="AF2046" i="1"/>
  <c r="AG2045" i="1"/>
  <c r="AF2045" i="1"/>
  <c r="AG2044" i="1"/>
  <c r="AF2044" i="1"/>
  <c r="AG2043" i="1"/>
  <c r="AF2043" i="1"/>
  <c r="AG2042" i="1"/>
  <c r="AF2042" i="1"/>
  <c r="AG2041" i="1"/>
  <c r="AF2041" i="1"/>
  <c r="AG2040" i="1"/>
  <c r="AF2040" i="1"/>
  <c r="AG2039" i="1"/>
  <c r="AF2039" i="1"/>
  <c r="AG2038" i="1"/>
  <c r="AF2038" i="1"/>
  <c r="AG2037" i="1"/>
  <c r="AF2037" i="1"/>
  <c r="AG2036" i="1"/>
  <c r="AF2036" i="1"/>
  <c r="AG2035" i="1"/>
  <c r="AF2035" i="1"/>
  <c r="AG2034" i="1"/>
  <c r="AF2034" i="1"/>
  <c r="AG2033" i="1"/>
  <c r="AF2033" i="1"/>
  <c r="AG2032" i="1"/>
  <c r="AF2032" i="1"/>
  <c r="AG2031" i="1"/>
  <c r="AF2031" i="1"/>
  <c r="AG2030" i="1"/>
  <c r="AF2030" i="1"/>
  <c r="AG2029" i="1"/>
  <c r="AF2029" i="1"/>
  <c r="AG2028" i="1"/>
  <c r="AF2028" i="1"/>
  <c r="AG2027" i="1"/>
  <c r="AF2027" i="1"/>
  <c r="AG2026" i="1"/>
  <c r="AF2026" i="1"/>
  <c r="AG2025" i="1"/>
  <c r="AF2025" i="1"/>
  <c r="AG2024" i="1"/>
  <c r="AF2024" i="1"/>
  <c r="AG2023" i="1"/>
  <c r="AF2023" i="1"/>
  <c r="AG2022" i="1"/>
  <c r="AF2022" i="1"/>
  <c r="AG2021" i="1"/>
  <c r="AF2021" i="1"/>
  <c r="AG2020" i="1"/>
  <c r="AF2020" i="1"/>
  <c r="AG2019" i="1"/>
  <c r="AF2019" i="1"/>
  <c r="AG2018" i="1"/>
  <c r="AF2018" i="1"/>
  <c r="AG2017" i="1"/>
  <c r="AF2017" i="1"/>
  <c r="AG2016" i="1"/>
  <c r="AF2016" i="1"/>
  <c r="AG2015" i="1"/>
  <c r="AF2015" i="1"/>
  <c r="AG2014" i="1"/>
  <c r="AF2014" i="1"/>
  <c r="AG2013" i="1"/>
  <c r="AF2013" i="1"/>
  <c r="AG2012" i="1"/>
  <c r="AF2012" i="1"/>
  <c r="AG2011" i="1"/>
  <c r="AF2011" i="1"/>
  <c r="AG2010" i="1"/>
  <c r="AF2010" i="1"/>
  <c r="AG2009" i="1"/>
  <c r="AF2009" i="1"/>
  <c r="AG2008" i="1"/>
  <c r="AF2008" i="1"/>
  <c r="AG2007" i="1"/>
  <c r="AF2007" i="1"/>
  <c r="AG2006" i="1"/>
  <c r="AF2006" i="1"/>
  <c r="AG2005" i="1"/>
  <c r="AF2005" i="1"/>
  <c r="AG2004" i="1"/>
  <c r="AF2004" i="1"/>
  <c r="AG2003" i="1"/>
  <c r="AF2003" i="1"/>
  <c r="AG2002" i="1"/>
  <c r="AF2002" i="1"/>
  <c r="AG2001" i="1"/>
  <c r="AF2001" i="1"/>
  <c r="AG2000" i="1"/>
  <c r="AF2000" i="1"/>
  <c r="AG1999" i="1"/>
  <c r="AF1999" i="1"/>
  <c r="AG1998" i="1"/>
  <c r="AF1998" i="1"/>
  <c r="AG1997" i="1"/>
  <c r="AF1997" i="1"/>
  <c r="AG1996" i="1"/>
  <c r="AF1996" i="1"/>
  <c r="AG1995" i="1"/>
  <c r="AF1995" i="1"/>
  <c r="AG1994" i="1"/>
  <c r="AF1994" i="1"/>
  <c r="AG1993" i="1"/>
  <c r="AF1993" i="1"/>
  <c r="AG1992" i="1"/>
  <c r="AF1992" i="1"/>
  <c r="AG1991" i="1"/>
  <c r="AF1991" i="1"/>
  <c r="AG1990" i="1"/>
  <c r="AF1990" i="1"/>
  <c r="AG1989" i="1"/>
  <c r="AF1989" i="1"/>
  <c r="AG1988" i="1"/>
  <c r="AF1988" i="1"/>
  <c r="AG1987" i="1"/>
  <c r="AF1987" i="1"/>
  <c r="AG1986" i="1"/>
  <c r="AF1986" i="1"/>
  <c r="AG1985" i="1"/>
  <c r="AF1985" i="1"/>
  <c r="AG1984" i="1"/>
  <c r="AF1984" i="1"/>
  <c r="AG1983" i="1"/>
  <c r="AF1983" i="1"/>
  <c r="AG1982" i="1"/>
  <c r="AF1982" i="1"/>
  <c r="AG1981" i="1"/>
  <c r="AF1981" i="1"/>
  <c r="AG1980" i="1"/>
  <c r="AF1980" i="1"/>
  <c r="AG1979" i="1"/>
  <c r="AF1979" i="1"/>
  <c r="AG1978" i="1"/>
  <c r="AF1978" i="1"/>
  <c r="AG1977" i="1"/>
  <c r="AF1977" i="1"/>
  <c r="AG1976" i="1"/>
  <c r="AF1976" i="1"/>
  <c r="AG1975" i="1"/>
  <c r="AF1975" i="1"/>
  <c r="AG1974" i="1"/>
  <c r="AF1974" i="1"/>
  <c r="AG1973" i="1"/>
  <c r="AF1973" i="1"/>
  <c r="AG1972" i="1"/>
  <c r="AF1972" i="1"/>
  <c r="AG1971" i="1"/>
  <c r="AF1971" i="1"/>
  <c r="AG1970" i="1"/>
  <c r="AF1970" i="1"/>
  <c r="AG1969" i="1"/>
  <c r="AF1969" i="1"/>
  <c r="AG1968" i="1"/>
  <c r="AF1968" i="1"/>
  <c r="AG1967" i="1"/>
  <c r="AF1967" i="1"/>
  <c r="AG1966" i="1"/>
  <c r="AF1966" i="1"/>
  <c r="AG1965" i="1"/>
  <c r="AF1965" i="1"/>
  <c r="AG1964" i="1"/>
  <c r="AF1964" i="1"/>
  <c r="AG1963" i="1"/>
  <c r="AF1963" i="1"/>
  <c r="AG1962" i="1"/>
  <c r="AF1962" i="1"/>
  <c r="AG1961" i="1"/>
  <c r="AF1961" i="1"/>
  <c r="AG1960" i="1"/>
  <c r="AF1960" i="1"/>
  <c r="AG1959" i="1"/>
  <c r="AF1959" i="1"/>
  <c r="AG1958" i="1"/>
  <c r="AF1958" i="1"/>
  <c r="AG1957" i="1"/>
  <c r="AF1957" i="1"/>
  <c r="AG1956" i="1"/>
  <c r="AF1956" i="1"/>
  <c r="AG1955" i="1"/>
  <c r="AF1955" i="1"/>
  <c r="AG1954" i="1"/>
  <c r="AF1954" i="1"/>
  <c r="AG1953" i="1"/>
  <c r="AF1953" i="1"/>
  <c r="AG1952" i="1"/>
  <c r="AF1952" i="1"/>
  <c r="AG1951" i="1"/>
  <c r="AF1951" i="1"/>
  <c r="AG1950" i="1"/>
  <c r="AF1950" i="1"/>
  <c r="AG1949" i="1"/>
  <c r="AF1949" i="1"/>
  <c r="AG1948" i="1"/>
  <c r="AF1948" i="1"/>
  <c r="AG1947" i="1"/>
  <c r="AF1947" i="1"/>
  <c r="AG1946" i="1"/>
  <c r="AF1946" i="1"/>
  <c r="AG1945" i="1"/>
  <c r="AF1945" i="1"/>
  <c r="AG1944" i="1"/>
  <c r="AF1944" i="1"/>
  <c r="AG1943" i="1"/>
  <c r="AF1943" i="1"/>
  <c r="AG1942" i="1"/>
  <c r="AF1942" i="1"/>
  <c r="AG1941" i="1"/>
  <c r="AF1941" i="1"/>
  <c r="AG1940" i="1"/>
  <c r="AF1940" i="1"/>
  <c r="AG1939" i="1"/>
  <c r="AF1939" i="1"/>
  <c r="AG1938" i="1"/>
  <c r="AF1938" i="1"/>
  <c r="AG1937" i="1"/>
  <c r="AF1937" i="1"/>
  <c r="AG1936" i="1"/>
  <c r="AF1936" i="1"/>
  <c r="AG1935" i="1"/>
  <c r="AF1935" i="1"/>
  <c r="AG1934" i="1"/>
  <c r="AF1934" i="1"/>
  <c r="AG1933" i="1"/>
  <c r="AF1933" i="1"/>
  <c r="AG1932" i="1"/>
  <c r="AF1932" i="1"/>
  <c r="AG1931" i="1"/>
  <c r="AF1931" i="1"/>
  <c r="AG1930" i="1"/>
  <c r="AF1930" i="1"/>
  <c r="AG1929" i="1"/>
  <c r="AF1929" i="1"/>
  <c r="AG1928" i="1"/>
  <c r="AF1928" i="1"/>
  <c r="AG1927" i="1"/>
  <c r="AF1927" i="1"/>
  <c r="AG1926" i="1"/>
  <c r="AF1926" i="1"/>
  <c r="AG1925" i="1"/>
  <c r="AF1925" i="1"/>
  <c r="AG1924" i="1"/>
  <c r="AF1924" i="1"/>
  <c r="AG1923" i="1"/>
  <c r="AF1923" i="1"/>
  <c r="AG1922" i="1"/>
  <c r="AF1922" i="1"/>
  <c r="AG1921" i="1"/>
  <c r="AF1921" i="1"/>
  <c r="AG1920" i="1"/>
  <c r="AF1920" i="1"/>
  <c r="AG1919" i="1"/>
  <c r="AF1919" i="1"/>
  <c r="AG1918" i="1"/>
  <c r="AF1918" i="1"/>
  <c r="AG1917" i="1"/>
  <c r="AF1917" i="1"/>
  <c r="AG1916" i="1"/>
  <c r="AF1916" i="1"/>
  <c r="AG1915" i="1"/>
  <c r="AF1915" i="1"/>
  <c r="AG1914" i="1"/>
  <c r="AF1914" i="1"/>
  <c r="AG1913" i="1"/>
  <c r="AF1913" i="1"/>
  <c r="AG1912" i="1"/>
  <c r="AF1912" i="1"/>
  <c r="AG1911" i="1"/>
  <c r="AF1911" i="1"/>
  <c r="AG1910" i="1"/>
  <c r="AF1910" i="1"/>
  <c r="AG1909" i="1"/>
  <c r="AF1909" i="1"/>
  <c r="AG1908" i="1"/>
  <c r="AF1908" i="1"/>
  <c r="AG1907" i="1"/>
  <c r="AF1907" i="1"/>
  <c r="AG1906" i="1"/>
  <c r="AF1906" i="1"/>
  <c r="AG1905" i="1"/>
  <c r="AF1905" i="1"/>
  <c r="AG1904" i="1"/>
  <c r="AF1904" i="1"/>
  <c r="AG1903" i="1"/>
  <c r="AF1903" i="1"/>
  <c r="AG1902" i="1"/>
  <c r="AF1902" i="1"/>
  <c r="AG1901" i="1"/>
  <c r="AF1901" i="1"/>
  <c r="AG1900" i="1"/>
  <c r="AF1900" i="1"/>
  <c r="AG1899" i="1"/>
  <c r="AF1899" i="1"/>
  <c r="AG1898" i="1"/>
  <c r="AF1898" i="1"/>
  <c r="AG1897" i="1"/>
  <c r="AF1897" i="1"/>
  <c r="AG1896" i="1"/>
  <c r="AF1896" i="1"/>
  <c r="AG1895" i="1"/>
  <c r="AF1895" i="1"/>
  <c r="AG1894" i="1"/>
  <c r="AF1894" i="1"/>
  <c r="AG1893" i="1"/>
  <c r="AF1893" i="1"/>
  <c r="AG1892" i="1"/>
  <c r="AF1892" i="1"/>
  <c r="AG1891" i="1"/>
  <c r="AF1891" i="1"/>
  <c r="AG1890" i="1"/>
  <c r="AF1890" i="1"/>
  <c r="AG1889" i="1"/>
  <c r="AF1889" i="1"/>
  <c r="AG1888" i="1"/>
  <c r="AF1888" i="1"/>
  <c r="AG1887" i="1"/>
  <c r="AF1887" i="1"/>
  <c r="AG1886" i="1"/>
  <c r="AF1886" i="1"/>
  <c r="AG1885" i="1"/>
  <c r="AF1885" i="1"/>
  <c r="AG1884" i="1"/>
  <c r="AF1884" i="1"/>
  <c r="AG1883" i="1"/>
  <c r="AF1883" i="1"/>
  <c r="AG1882" i="1"/>
  <c r="AF1882" i="1"/>
  <c r="AG1881" i="1"/>
  <c r="AF1881" i="1"/>
  <c r="AG1880" i="1"/>
  <c r="AF1880" i="1"/>
  <c r="AG1879" i="1"/>
  <c r="AF1879" i="1"/>
  <c r="AG1878" i="1"/>
  <c r="AF1878" i="1"/>
  <c r="AG1877" i="1"/>
  <c r="AF1877" i="1"/>
  <c r="AG1876" i="1"/>
  <c r="AF1876" i="1"/>
  <c r="AG1875" i="1"/>
  <c r="AF1875" i="1"/>
  <c r="AG1874" i="1"/>
  <c r="AF1874" i="1"/>
  <c r="AG1873" i="1"/>
  <c r="AF1873" i="1"/>
  <c r="AG1872" i="1"/>
  <c r="AF1872" i="1"/>
  <c r="AG1871" i="1"/>
  <c r="AF1871" i="1"/>
  <c r="AG1870" i="1"/>
  <c r="AF1870" i="1"/>
  <c r="AG1869" i="1"/>
  <c r="AF1869" i="1"/>
  <c r="AG1868" i="1"/>
  <c r="AF1868" i="1"/>
  <c r="AG1867" i="1"/>
  <c r="AF1867" i="1"/>
  <c r="AG1866" i="1"/>
  <c r="AF1866" i="1"/>
  <c r="AG1865" i="1"/>
  <c r="AF1865" i="1"/>
  <c r="AG1864" i="1"/>
  <c r="AF1864" i="1"/>
  <c r="AG1863" i="1"/>
  <c r="AF1863" i="1"/>
  <c r="AG1862" i="1"/>
  <c r="AF1862" i="1"/>
  <c r="AG1861" i="1"/>
  <c r="AF1861" i="1"/>
  <c r="AG1860" i="1"/>
  <c r="AF1860" i="1"/>
  <c r="AG1859" i="1"/>
  <c r="AF1859" i="1"/>
  <c r="AG1858" i="1"/>
  <c r="AF1858" i="1"/>
  <c r="AG1857" i="1"/>
  <c r="AF1857" i="1"/>
  <c r="AG1856" i="1"/>
  <c r="AF1856" i="1"/>
  <c r="AG1855" i="1"/>
  <c r="AF1855" i="1"/>
  <c r="AG1854" i="1"/>
  <c r="AF1854" i="1"/>
  <c r="AG1853" i="1"/>
  <c r="AF1853" i="1"/>
  <c r="AG1852" i="1"/>
  <c r="AF1852" i="1"/>
  <c r="AG1851" i="1"/>
  <c r="AF1851" i="1"/>
  <c r="AG1850" i="1"/>
  <c r="AF1850" i="1"/>
  <c r="AG1849" i="1"/>
  <c r="AF1849" i="1"/>
  <c r="AG1848" i="1"/>
  <c r="AF1848" i="1"/>
  <c r="AG1847" i="1"/>
  <c r="AF1847" i="1"/>
  <c r="AG1846" i="1"/>
  <c r="AF1846" i="1"/>
  <c r="AG1845" i="1"/>
  <c r="AF1845" i="1"/>
  <c r="AG1844" i="1"/>
  <c r="AF1844" i="1"/>
  <c r="AG1843" i="1"/>
  <c r="AF1843" i="1"/>
  <c r="AG1842" i="1"/>
  <c r="AF1842" i="1"/>
  <c r="AG1841" i="1"/>
  <c r="AF1841" i="1"/>
  <c r="AG1840" i="1"/>
  <c r="AF1840" i="1"/>
  <c r="AG1839" i="1"/>
  <c r="AF1839" i="1"/>
  <c r="AG1838" i="1"/>
  <c r="AF1838" i="1"/>
  <c r="AG1837" i="1"/>
  <c r="AF1837" i="1"/>
  <c r="AG1836" i="1"/>
  <c r="AF1836" i="1"/>
  <c r="AG1835" i="1"/>
  <c r="AF1835" i="1"/>
  <c r="AG1834" i="1"/>
  <c r="AF1834" i="1"/>
  <c r="AG1833" i="1"/>
  <c r="AF1833" i="1"/>
  <c r="AG1832" i="1"/>
  <c r="AF1832" i="1"/>
  <c r="AG1831" i="1"/>
  <c r="AF1831" i="1"/>
  <c r="AG1830" i="1"/>
  <c r="AF1830" i="1"/>
  <c r="AG1829" i="1"/>
  <c r="AF1829" i="1"/>
  <c r="AG1828" i="1"/>
  <c r="AF1828" i="1"/>
  <c r="AG1827" i="1"/>
  <c r="AF1827" i="1"/>
  <c r="AG1826" i="1"/>
  <c r="AF1826" i="1"/>
  <c r="AG1825" i="1"/>
  <c r="AF1825" i="1"/>
  <c r="AG1824" i="1"/>
  <c r="AF1824" i="1"/>
  <c r="AG1823" i="1"/>
  <c r="AF1823" i="1"/>
  <c r="AG1822" i="1"/>
  <c r="AF1822" i="1"/>
  <c r="AG1821" i="1"/>
  <c r="AF1821" i="1"/>
  <c r="AG1820" i="1"/>
  <c r="AF1820" i="1"/>
  <c r="AG1819" i="1"/>
  <c r="AF1819" i="1"/>
  <c r="AG1818" i="1"/>
  <c r="AF1818" i="1"/>
  <c r="AG1817" i="1"/>
  <c r="AF1817" i="1"/>
  <c r="AG1816" i="1"/>
  <c r="AF1816" i="1"/>
  <c r="AG1815" i="1"/>
  <c r="AF1815" i="1"/>
  <c r="AG1814" i="1"/>
  <c r="AF1814" i="1"/>
  <c r="AG1813" i="1"/>
  <c r="AF1813" i="1"/>
  <c r="AG1812" i="1"/>
  <c r="AF1812" i="1"/>
  <c r="AG1811" i="1"/>
  <c r="AF1811" i="1"/>
  <c r="AG1810" i="1"/>
  <c r="AF1810" i="1"/>
  <c r="AG1809" i="1"/>
  <c r="AF1809" i="1"/>
  <c r="AG1808" i="1"/>
  <c r="AF1808" i="1"/>
  <c r="AG1807" i="1"/>
  <c r="AF1807" i="1"/>
  <c r="AG1806" i="1"/>
  <c r="AF1806" i="1"/>
  <c r="AG1805" i="1"/>
  <c r="AF1805" i="1"/>
  <c r="AG1804" i="1"/>
  <c r="AF1804" i="1"/>
  <c r="AG1803" i="1"/>
  <c r="AF1803" i="1"/>
  <c r="AG1802" i="1"/>
  <c r="AF1802" i="1"/>
  <c r="AG1801" i="1"/>
  <c r="AF1801" i="1"/>
  <c r="AG1800" i="1"/>
  <c r="AF1800" i="1"/>
  <c r="AG1799" i="1"/>
  <c r="AF1799" i="1"/>
  <c r="AG1798" i="1"/>
  <c r="AF1798" i="1"/>
  <c r="AG1797" i="1"/>
  <c r="AF1797" i="1"/>
  <c r="AG1796" i="1"/>
  <c r="AF1796" i="1"/>
  <c r="AG1795" i="1"/>
  <c r="AF1795" i="1"/>
  <c r="AG1794" i="1"/>
  <c r="AF1794" i="1"/>
  <c r="AG1793" i="1"/>
  <c r="AF1793" i="1"/>
  <c r="AG1792" i="1"/>
  <c r="AF1792" i="1"/>
  <c r="AG1791" i="1"/>
  <c r="AF1791" i="1"/>
  <c r="AG1790" i="1"/>
  <c r="AF1790" i="1"/>
  <c r="AG1789" i="1"/>
  <c r="AF1789" i="1"/>
  <c r="AG1788" i="1"/>
  <c r="AF1788" i="1"/>
  <c r="AG1787" i="1"/>
  <c r="AF1787" i="1"/>
  <c r="AG1786" i="1"/>
  <c r="AF1786" i="1"/>
  <c r="AG1785" i="1"/>
  <c r="AF1785" i="1"/>
  <c r="AG1784" i="1"/>
  <c r="AF1784" i="1"/>
  <c r="AG1783" i="1"/>
  <c r="AF1783" i="1"/>
  <c r="AG1782" i="1"/>
  <c r="AF1782" i="1"/>
  <c r="AG1781" i="1"/>
  <c r="AF1781" i="1"/>
  <c r="AG1780" i="1"/>
  <c r="AF1780" i="1"/>
  <c r="AG1779" i="1"/>
  <c r="AF1779" i="1"/>
  <c r="AG1778" i="1"/>
  <c r="AF1778" i="1"/>
  <c r="AG1777" i="1"/>
  <c r="AF1777" i="1"/>
  <c r="AG1776" i="1"/>
  <c r="AF1776" i="1"/>
  <c r="AG1775" i="1"/>
  <c r="AF1775" i="1"/>
  <c r="AG1774" i="1"/>
  <c r="AF1774" i="1"/>
  <c r="AG1773" i="1"/>
  <c r="AF1773" i="1"/>
  <c r="AG1772" i="1"/>
  <c r="AF1772" i="1"/>
  <c r="AG1771" i="1"/>
  <c r="AF1771" i="1"/>
  <c r="AG1770" i="1"/>
  <c r="AF1770" i="1"/>
  <c r="AG1769" i="1"/>
  <c r="AF1769" i="1"/>
  <c r="AG1768" i="1"/>
  <c r="AF1768" i="1"/>
  <c r="AG1767" i="1"/>
  <c r="AF1767" i="1"/>
  <c r="AG1766" i="1"/>
  <c r="AF1766" i="1"/>
  <c r="AG1765" i="1"/>
  <c r="AF1765" i="1"/>
  <c r="AG1764" i="1"/>
  <c r="AF1764" i="1"/>
  <c r="AG1763" i="1"/>
  <c r="AF1763" i="1"/>
  <c r="AG1762" i="1"/>
  <c r="AF1762" i="1"/>
  <c r="AG1761" i="1"/>
  <c r="AF1761" i="1"/>
  <c r="AG1760" i="1"/>
  <c r="AF1760" i="1"/>
  <c r="AG1759" i="1"/>
  <c r="AF1759" i="1"/>
  <c r="AG1758" i="1"/>
  <c r="AF1758" i="1"/>
  <c r="AG1757" i="1"/>
  <c r="AF1757" i="1"/>
  <c r="AG1756" i="1"/>
  <c r="AF1756" i="1"/>
  <c r="AG1755" i="1"/>
  <c r="AF1755" i="1"/>
  <c r="AG1754" i="1"/>
  <c r="AF1754" i="1"/>
  <c r="AG1753" i="1"/>
  <c r="AF1753" i="1"/>
  <c r="AG1752" i="1"/>
  <c r="AF1752" i="1"/>
  <c r="AG1751" i="1"/>
  <c r="AF1751" i="1"/>
  <c r="AG1750" i="1"/>
  <c r="AF1750" i="1"/>
  <c r="AG1749" i="1"/>
  <c r="AF1749" i="1"/>
  <c r="AG1748" i="1"/>
  <c r="AF1748" i="1"/>
  <c r="AG1747" i="1"/>
  <c r="AF1747" i="1"/>
  <c r="AG1746" i="1"/>
  <c r="AF1746" i="1"/>
  <c r="AG1745" i="1"/>
  <c r="AF1745" i="1"/>
  <c r="AG1744" i="1"/>
  <c r="AF1744" i="1"/>
  <c r="AG1743" i="1"/>
  <c r="AF1743" i="1"/>
  <c r="AG1742" i="1"/>
  <c r="AF1742" i="1"/>
  <c r="AG1741" i="1"/>
  <c r="AF1741" i="1"/>
  <c r="AG1740" i="1"/>
  <c r="AF1740" i="1"/>
  <c r="AG1739" i="1"/>
  <c r="AF1739" i="1"/>
  <c r="AG1738" i="1"/>
  <c r="AF1738" i="1"/>
  <c r="AG1737" i="1"/>
  <c r="AF1737" i="1"/>
  <c r="AG1736" i="1"/>
  <c r="AF1736" i="1"/>
  <c r="AG1735" i="1"/>
  <c r="AF1735" i="1"/>
  <c r="AG1734" i="1"/>
  <c r="AF1734" i="1"/>
  <c r="AG1733" i="1"/>
  <c r="AF1733" i="1"/>
  <c r="AG1732" i="1"/>
  <c r="AF1732" i="1"/>
  <c r="AG1731" i="1"/>
  <c r="AF1731" i="1"/>
  <c r="AG1730" i="1"/>
  <c r="AF1730" i="1"/>
  <c r="AG1729" i="1"/>
  <c r="AF1729" i="1"/>
  <c r="AG1728" i="1"/>
  <c r="AF1728" i="1"/>
  <c r="AG1727" i="1"/>
  <c r="AF1727" i="1"/>
  <c r="AG1726" i="1"/>
  <c r="AF1726" i="1"/>
  <c r="AG1725" i="1"/>
  <c r="AF1725" i="1"/>
  <c r="AG1724" i="1"/>
  <c r="AF1724" i="1"/>
  <c r="AG1723" i="1"/>
  <c r="AF1723" i="1"/>
  <c r="AG1722" i="1"/>
  <c r="AF1722" i="1"/>
  <c r="AG1721" i="1"/>
  <c r="AF1721" i="1"/>
  <c r="AG1720" i="1"/>
  <c r="AF1720" i="1"/>
  <c r="AG1719" i="1"/>
  <c r="AF1719" i="1"/>
  <c r="AG1718" i="1"/>
  <c r="AF1718" i="1"/>
  <c r="AG1717" i="1"/>
  <c r="AF1717" i="1"/>
  <c r="AG1716" i="1"/>
  <c r="AF1716" i="1"/>
  <c r="AG1715" i="1"/>
  <c r="AF1715" i="1"/>
  <c r="AG1714" i="1"/>
  <c r="AF1714" i="1"/>
  <c r="AG1713" i="1"/>
  <c r="AF1713" i="1"/>
  <c r="AG1712" i="1"/>
  <c r="AF1712" i="1"/>
  <c r="AG1711" i="1"/>
  <c r="AF1711" i="1"/>
  <c r="AG1710" i="1"/>
  <c r="AF1710" i="1"/>
  <c r="AG1709" i="1"/>
  <c r="AF1709" i="1"/>
  <c r="AG1708" i="1"/>
  <c r="AF1708" i="1"/>
  <c r="AG1707" i="1"/>
  <c r="AF1707" i="1"/>
  <c r="AG1706" i="1"/>
  <c r="AF1706" i="1"/>
  <c r="AG1705" i="1"/>
  <c r="AF1705" i="1"/>
  <c r="AG1704" i="1"/>
  <c r="AF1704" i="1"/>
  <c r="AG1703" i="1"/>
  <c r="AF1703" i="1"/>
  <c r="AG1702" i="1"/>
  <c r="AF1702" i="1"/>
  <c r="AG1701" i="1"/>
  <c r="AF1701" i="1"/>
  <c r="AG1700" i="1"/>
  <c r="AF1700" i="1"/>
  <c r="AG1699" i="1"/>
  <c r="AF1699" i="1"/>
  <c r="AG1698" i="1"/>
  <c r="AF1698" i="1"/>
  <c r="AG1697" i="1"/>
  <c r="AF1697" i="1"/>
  <c r="AG1696" i="1"/>
  <c r="AF1696" i="1"/>
  <c r="AG1695" i="1"/>
  <c r="AF1695" i="1"/>
  <c r="AG1694" i="1"/>
  <c r="AF1694" i="1"/>
  <c r="AG1693" i="1"/>
  <c r="AF1693" i="1"/>
  <c r="AG1692" i="1"/>
  <c r="AF1692" i="1"/>
  <c r="AG1691" i="1"/>
  <c r="AF1691" i="1"/>
  <c r="AG1690" i="1"/>
  <c r="AF1690" i="1"/>
  <c r="AG1689" i="1"/>
  <c r="AF1689" i="1"/>
  <c r="AG1688" i="1"/>
  <c r="AF1688" i="1"/>
  <c r="AG1687" i="1"/>
  <c r="AF1687" i="1"/>
  <c r="AG1686" i="1"/>
  <c r="AF1686" i="1"/>
  <c r="AG1685" i="1"/>
  <c r="AF1685" i="1"/>
  <c r="AG1684" i="1"/>
  <c r="AF1684" i="1"/>
  <c r="AG1683" i="1"/>
  <c r="AF1683" i="1"/>
  <c r="AG1682" i="1"/>
  <c r="AF1682" i="1"/>
  <c r="AG1681" i="1"/>
  <c r="AF1681" i="1"/>
  <c r="AG1680" i="1"/>
  <c r="AF1680" i="1"/>
  <c r="AG1679" i="1"/>
  <c r="AF1679" i="1"/>
  <c r="AG1678" i="1"/>
  <c r="AF1678" i="1"/>
  <c r="AG1677" i="1"/>
  <c r="AF1677" i="1"/>
  <c r="AG1676" i="1"/>
  <c r="AF1676" i="1"/>
  <c r="AG1675" i="1"/>
  <c r="AF1675" i="1"/>
  <c r="AG1674" i="1"/>
  <c r="AF1674" i="1"/>
  <c r="AG1673" i="1"/>
  <c r="AF1673" i="1"/>
  <c r="AG1672" i="1"/>
  <c r="AF1672" i="1"/>
  <c r="AG1671" i="1"/>
  <c r="AF1671" i="1"/>
  <c r="AG1670" i="1"/>
  <c r="AF1670" i="1"/>
  <c r="AG1669" i="1"/>
  <c r="AF1669" i="1"/>
  <c r="AG1668" i="1"/>
  <c r="AF1668" i="1"/>
  <c r="AG1667" i="1"/>
  <c r="AF1667" i="1"/>
  <c r="AG1666" i="1"/>
  <c r="AF1666" i="1"/>
  <c r="AG1665" i="1"/>
  <c r="AF1665" i="1"/>
  <c r="AG1664" i="1"/>
  <c r="AF1664" i="1"/>
  <c r="AG1663" i="1"/>
  <c r="AF1663" i="1"/>
  <c r="AG1662" i="1"/>
  <c r="AF1662" i="1"/>
  <c r="AG1661" i="1"/>
  <c r="AF1661" i="1"/>
  <c r="AG1660" i="1"/>
  <c r="AF1660" i="1"/>
  <c r="AG1659" i="1"/>
  <c r="AF1659" i="1"/>
  <c r="AG1658" i="1"/>
  <c r="AF1658" i="1"/>
  <c r="AG1657" i="1"/>
  <c r="AF1657" i="1"/>
  <c r="AG1656" i="1"/>
  <c r="AF1656" i="1"/>
  <c r="AG1655" i="1"/>
  <c r="AF1655" i="1"/>
  <c r="AG1654" i="1"/>
  <c r="AF1654" i="1"/>
  <c r="AG1653" i="1"/>
  <c r="AF1653" i="1"/>
  <c r="AG1652" i="1"/>
  <c r="AF1652" i="1"/>
  <c r="AG1651" i="1"/>
  <c r="AF1651" i="1"/>
  <c r="AG1650" i="1"/>
  <c r="AF1650" i="1"/>
  <c r="AG1649" i="1"/>
  <c r="AF1649" i="1"/>
  <c r="AG1648" i="1"/>
  <c r="AF1648" i="1"/>
  <c r="AG1647" i="1"/>
  <c r="AF1647" i="1"/>
  <c r="AG1646" i="1"/>
  <c r="AF1646" i="1"/>
  <c r="AG1645" i="1"/>
  <c r="AF1645" i="1"/>
  <c r="AG1644" i="1"/>
  <c r="AF1644" i="1"/>
  <c r="AG1643" i="1"/>
  <c r="AF1643" i="1"/>
  <c r="AG1642" i="1"/>
  <c r="AF1642" i="1"/>
  <c r="AG1641" i="1"/>
  <c r="AF1641" i="1"/>
  <c r="AG1640" i="1"/>
  <c r="AF1640" i="1"/>
  <c r="AG1639" i="1"/>
  <c r="AF1639" i="1"/>
  <c r="AG1638" i="1"/>
  <c r="AF1638" i="1"/>
  <c r="AG1637" i="1"/>
  <c r="AF1637" i="1"/>
  <c r="AG1636" i="1"/>
  <c r="AF1636" i="1"/>
  <c r="AG1635" i="1"/>
  <c r="AF1635" i="1"/>
  <c r="AG1634" i="1"/>
  <c r="AF1634" i="1"/>
  <c r="AG1633" i="1"/>
  <c r="AF1633" i="1"/>
  <c r="AG1632" i="1"/>
  <c r="AF1632" i="1"/>
  <c r="AG1631" i="1"/>
  <c r="AF1631" i="1"/>
  <c r="AG1630" i="1"/>
  <c r="AF1630" i="1"/>
  <c r="AG1629" i="1"/>
  <c r="AF1629" i="1"/>
  <c r="AG1628" i="1"/>
  <c r="AF1628" i="1"/>
  <c r="AG1627" i="1"/>
  <c r="AF1627" i="1"/>
  <c r="AG1626" i="1"/>
  <c r="AF1626" i="1"/>
  <c r="AG1625" i="1"/>
  <c r="AF1625" i="1"/>
  <c r="AG1624" i="1"/>
  <c r="AF1624" i="1"/>
  <c r="AG1623" i="1"/>
  <c r="AF1623" i="1"/>
  <c r="AG1622" i="1"/>
  <c r="AF1622" i="1"/>
  <c r="AG1621" i="1"/>
  <c r="AF1621" i="1"/>
  <c r="AG1620" i="1"/>
  <c r="AF1620" i="1"/>
  <c r="AG1619" i="1"/>
  <c r="AF1619" i="1"/>
  <c r="AG1618" i="1"/>
  <c r="AF1618" i="1"/>
  <c r="AG1617" i="1"/>
  <c r="AF1617" i="1"/>
  <c r="AG1616" i="1"/>
  <c r="AF1616" i="1"/>
  <c r="AG1615" i="1"/>
  <c r="AF1615" i="1"/>
  <c r="AG1614" i="1"/>
  <c r="AF1614" i="1"/>
  <c r="AG1613" i="1"/>
  <c r="AF1613" i="1"/>
  <c r="AG1612" i="1"/>
  <c r="AF1612" i="1"/>
  <c r="AG1611" i="1"/>
  <c r="AF1611" i="1"/>
  <c r="AG1610" i="1"/>
  <c r="AF1610" i="1"/>
  <c r="AG1609" i="1"/>
  <c r="AF1609" i="1"/>
  <c r="AG1608" i="1"/>
  <c r="AF1608" i="1"/>
  <c r="AG1607" i="1"/>
  <c r="AF1607" i="1"/>
  <c r="AG1606" i="1"/>
  <c r="AF1606" i="1"/>
  <c r="AG1605" i="1"/>
  <c r="AF1605" i="1"/>
  <c r="AG1604" i="1"/>
  <c r="AF1604" i="1"/>
  <c r="AG1603" i="1"/>
  <c r="AF1603" i="1"/>
  <c r="AG1602" i="1"/>
  <c r="AF1602" i="1"/>
  <c r="AG1601" i="1"/>
  <c r="AF1601" i="1"/>
  <c r="AG1600" i="1"/>
  <c r="AF1600" i="1"/>
  <c r="AG1599" i="1"/>
  <c r="AF1599" i="1"/>
  <c r="AG1598" i="1"/>
  <c r="AF1598" i="1"/>
  <c r="AG1597" i="1"/>
  <c r="AF1597" i="1"/>
  <c r="AG1596" i="1"/>
  <c r="AF1596" i="1"/>
  <c r="AG1595" i="1"/>
  <c r="AF1595" i="1"/>
  <c r="AG1594" i="1"/>
  <c r="AF1594" i="1"/>
  <c r="AG1593" i="1"/>
  <c r="AF1593" i="1"/>
  <c r="AG1592" i="1"/>
  <c r="AF1592" i="1"/>
  <c r="AG1591" i="1"/>
  <c r="AF1591" i="1"/>
  <c r="AG1590" i="1"/>
  <c r="AF1590" i="1"/>
  <c r="AG1589" i="1"/>
  <c r="AF1589" i="1"/>
  <c r="AG1588" i="1"/>
  <c r="AF1588" i="1"/>
  <c r="AG1587" i="1"/>
  <c r="AF1587" i="1"/>
  <c r="AG1586" i="1"/>
  <c r="AF1586" i="1"/>
  <c r="AG1585" i="1"/>
  <c r="AF1585" i="1"/>
  <c r="AG1584" i="1"/>
  <c r="AF1584" i="1"/>
  <c r="AG1583" i="1"/>
  <c r="AF1583" i="1"/>
  <c r="AG1582" i="1"/>
  <c r="AF1582" i="1"/>
  <c r="AG1581" i="1"/>
  <c r="AF1581" i="1"/>
  <c r="AG1580" i="1"/>
  <c r="AF1580" i="1"/>
  <c r="AG1579" i="1"/>
  <c r="AF1579" i="1"/>
  <c r="AG1578" i="1"/>
  <c r="AF1578" i="1"/>
  <c r="AG1577" i="1"/>
  <c r="AF1577" i="1"/>
  <c r="AG1576" i="1"/>
  <c r="AF1576" i="1"/>
  <c r="AG1575" i="1"/>
  <c r="AF1575" i="1"/>
  <c r="AG1574" i="1"/>
  <c r="AF1574" i="1"/>
  <c r="AG1573" i="1"/>
  <c r="AF1573" i="1"/>
  <c r="AG1572" i="1"/>
  <c r="AF1572" i="1"/>
  <c r="AG1571" i="1"/>
  <c r="AF1571" i="1"/>
  <c r="AG1570" i="1"/>
  <c r="AF1570" i="1"/>
  <c r="AG1569" i="1"/>
  <c r="AF1569" i="1"/>
  <c r="AG1568" i="1"/>
  <c r="AF1568" i="1"/>
  <c r="AG1567" i="1"/>
  <c r="AF1567" i="1"/>
  <c r="AG1566" i="1"/>
  <c r="AF1566" i="1"/>
  <c r="AG1565" i="1"/>
  <c r="AF1565" i="1"/>
  <c r="AG1564" i="1"/>
  <c r="AF1564" i="1"/>
  <c r="AG1563" i="1"/>
  <c r="AF1563" i="1"/>
  <c r="AG1562" i="1"/>
  <c r="AF1562" i="1"/>
  <c r="AG1561" i="1"/>
  <c r="AF1561" i="1"/>
  <c r="AG1560" i="1"/>
  <c r="AF1560" i="1"/>
  <c r="AG1559" i="1"/>
  <c r="AF1559" i="1"/>
  <c r="AG1558" i="1"/>
  <c r="AF1558" i="1"/>
  <c r="AG1557" i="1"/>
  <c r="AF1557" i="1"/>
  <c r="AG1556" i="1"/>
  <c r="AF1556" i="1"/>
  <c r="AG1555" i="1"/>
  <c r="AF1555" i="1"/>
  <c r="AG1554" i="1"/>
  <c r="AF1554" i="1"/>
  <c r="AG1553" i="1"/>
  <c r="AF1553" i="1"/>
  <c r="AG1552" i="1"/>
  <c r="AF1552" i="1"/>
  <c r="AG1551" i="1"/>
  <c r="AF1551" i="1"/>
  <c r="AG1550" i="1"/>
  <c r="AF1550" i="1"/>
  <c r="AG1549" i="1"/>
  <c r="AF1549" i="1"/>
  <c r="AG1548" i="1"/>
  <c r="AF1548" i="1"/>
  <c r="AG1547" i="1"/>
  <c r="AF1547" i="1"/>
  <c r="AG1546" i="1"/>
  <c r="AF1546" i="1"/>
  <c r="AG1545" i="1"/>
  <c r="AF1545" i="1"/>
  <c r="AG1544" i="1"/>
  <c r="AF1544" i="1"/>
  <c r="AG1543" i="1"/>
  <c r="AF1543" i="1"/>
  <c r="AG1542" i="1"/>
  <c r="AF1542" i="1"/>
  <c r="AG1541" i="1"/>
  <c r="AF1541" i="1"/>
  <c r="AG1540" i="1"/>
  <c r="AF1540" i="1"/>
  <c r="AG1539" i="1"/>
  <c r="AF1539" i="1"/>
  <c r="AG1538" i="1"/>
  <c r="AF1538" i="1"/>
  <c r="AG1537" i="1"/>
  <c r="AF1537" i="1"/>
  <c r="AG1536" i="1"/>
  <c r="AF1536" i="1"/>
  <c r="AG1535" i="1"/>
  <c r="AF1535" i="1"/>
  <c r="AG1534" i="1"/>
  <c r="AF1534" i="1"/>
  <c r="AG1533" i="1"/>
  <c r="AF1533" i="1"/>
  <c r="AG1532" i="1"/>
  <c r="AF1532" i="1"/>
  <c r="AG1531" i="1"/>
  <c r="AF1531" i="1"/>
  <c r="AG1530" i="1"/>
  <c r="AF1530" i="1"/>
  <c r="AG1529" i="1"/>
  <c r="AF1529" i="1"/>
  <c r="AG1528" i="1"/>
  <c r="AF1528" i="1"/>
  <c r="AG1527" i="1"/>
  <c r="AF1527" i="1"/>
  <c r="AG1526" i="1"/>
  <c r="AF1526" i="1"/>
  <c r="AG1525" i="1"/>
  <c r="AF1525" i="1"/>
  <c r="AG1524" i="1"/>
  <c r="AF1524" i="1"/>
  <c r="AG1523" i="1"/>
  <c r="AF1523" i="1"/>
  <c r="AG1522" i="1"/>
  <c r="AF1522" i="1"/>
  <c r="AG1521" i="1"/>
  <c r="AF1521" i="1"/>
  <c r="AG1520" i="1"/>
  <c r="AF1520" i="1"/>
  <c r="AG1519" i="1"/>
  <c r="AF1519" i="1"/>
  <c r="AG1518" i="1"/>
  <c r="AF1518" i="1"/>
  <c r="AG1517" i="1"/>
  <c r="AF1517" i="1"/>
  <c r="AG1516" i="1"/>
  <c r="AF1516" i="1"/>
  <c r="AG1515" i="1"/>
  <c r="AF1515" i="1"/>
  <c r="AG1514" i="1"/>
  <c r="AF1514" i="1"/>
  <c r="AG1513" i="1"/>
  <c r="AF1513" i="1"/>
  <c r="AG1512" i="1"/>
  <c r="AF1512" i="1"/>
  <c r="AG1511" i="1"/>
  <c r="AF1511" i="1"/>
  <c r="AG1510" i="1"/>
  <c r="AF1510" i="1"/>
  <c r="AG1509" i="1"/>
  <c r="AF1509" i="1"/>
  <c r="AG1508" i="1"/>
  <c r="AF1508" i="1"/>
  <c r="AG1507" i="1"/>
  <c r="AF1507" i="1"/>
  <c r="AG1506" i="1"/>
  <c r="AF1506" i="1"/>
  <c r="AG1505" i="1"/>
  <c r="AF1505" i="1"/>
  <c r="AG1504" i="1"/>
  <c r="AF1504" i="1"/>
  <c r="AG1503" i="1"/>
  <c r="AF1503" i="1"/>
  <c r="AG1502" i="1"/>
  <c r="AF1502" i="1"/>
  <c r="AG1501" i="1"/>
  <c r="AF1501" i="1"/>
  <c r="AG1500" i="1"/>
  <c r="AF1500" i="1"/>
  <c r="AG1499" i="1"/>
  <c r="AF1499" i="1"/>
  <c r="AG1498" i="1"/>
  <c r="AF1498" i="1"/>
  <c r="AG1497" i="1"/>
  <c r="AF1497" i="1"/>
  <c r="AG1496" i="1"/>
  <c r="AF1496" i="1"/>
  <c r="AG1495" i="1"/>
  <c r="AF1495" i="1"/>
  <c r="AG1494" i="1"/>
  <c r="AF1494" i="1"/>
  <c r="AG1493" i="1"/>
  <c r="AF1493" i="1"/>
  <c r="AG1492" i="1"/>
  <c r="AF1492" i="1"/>
  <c r="AG1491" i="1"/>
  <c r="AF1491" i="1"/>
  <c r="AG1490" i="1"/>
  <c r="AF1490" i="1"/>
  <c r="AG1489" i="1"/>
  <c r="AF1489" i="1"/>
  <c r="AG1488" i="1"/>
  <c r="AF1488" i="1"/>
  <c r="AG1487" i="1"/>
  <c r="AF1487" i="1"/>
  <c r="AG1486" i="1"/>
  <c r="AF1486" i="1"/>
  <c r="AG1485" i="1"/>
  <c r="AF1485" i="1"/>
  <c r="AG1484" i="1"/>
  <c r="AF1484" i="1"/>
  <c r="AG1483" i="1"/>
  <c r="AF1483" i="1"/>
  <c r="AG1482" i="1"/>
  <c r="AF1482" i="1"/>
  <c r="AG1481" i="1"/>
  <c r="AF1481" i="1"/>
  <c r="AG1480" i="1"/>
  <c r="AF1480" i="1"/>
  <c r="AG1479" i="1"/>
  <c r="AF1479" i="1"/>
  <c r="AG1478" i="1"/>
  <c r="AF1478" i="1"/>
  <c r="AG1477" i="1"/>
  <c r="AF1477" i="1"/>
  <c r="AG1476" i="1"/>
  <c r="AF1476" i="1"/>
  <c r="AG1475" i="1"/>
  <c r="AF1475" i="1"/>
  <c r="AG1474" i="1"/>
  <c r="AF1474" i="1"/>
  <c r="AG1473" i="1"/>
  <c r="AF1473" i="1"/>
  <c r="AG1472" i="1"/>
  <c r="AF1472" i="1"/>
  <c r="AG1471" i="1"/>
  <c r="AF1471" i="1"/>
  <c r="AG1470" i="1"/>
  <c r="AF1470" i="1"/>
  <c r="AG1469" i="1"/>
  <c r="AF1469" i="1"/>
  <c r="AG1468" i="1"/>
  <c r="AF1468" i="1"/>
  <c r="AG1467" i="1"/>
  <c r="AF1467" i="1"/>
  <c r="AG1466" i="1"/>
  <c r="AF1466" i="1"/>
  <c r="AG1465" i="1"/>
  <c r="AF1465" i="1"/>
  <c r="AG1464" i="1"/>
  <c r="AF1464" i="1"/>
  <c r="AG1463" i="1"/>
  <c r="AF1463" i="1"/>
  <c r="AG1462" i="1"/>
  <c r="AF1462" i="1"/>
  <c r="AG1461" i="1"/>
  <c r="AF1461" i="1"/>
  <c r="AG1460" i="1"/>
  <c r="AF1460" i="1"/>
  <c r="AG1459" i="1"/>
  <c r="AF1459" i="1"/>
  <c r="AG1458" i="1"/>
  <c r="AF1458" i="1"/>
  <c r="AG1457" i="1"/>
  <c r="AF1457" i="1"/>
  <c r="AG1456" i="1"/>
  <c r="AF1456" i="1"/>
  <c r="AG1455" i="1"/>
  <c r="AF1455" i="1"/>
  <c r="AG1454" i="1"/>
  <c r="AF1454" i="1"/>
  <c r="AG1453" i="1"/>
  <c r="AF1453" i="1"/>
  <c r="AG1452" i="1"/>
  <c r="AF1452" i="1"/>
  <c r="AG1451" i="1"/>
  <c r="AF1451" i="1"/>
  <c r="AG1450" i="1"/>
  <c r="AF1450" i="1"/>
  <c r="AG1449" i="1"/>
  <c r="AF1449" i="1"/>
  <c r="AG1448" i="1"/>
  <c r="AF1448" i="1"/>
  <c r="AG1447" i="1"/>
  <c r="AF1447" i="1"/>
  <c r="AG1446" i="1"/>
  <c r="AF1446" i="1"/>
  <c r="AG1445" i="1"/>
  <c r="AF1445" i="1"/>
  <c r="AG1444" i="1"/>
  <c r="AF1444" i="1"/>
  <c r="AG1443" i="1"/>
  <c r="AF1443" i="1"/>
  <c r="AG1442" i="1"/>
  <c r="AF1442" i="1"/>
  <c r="AG1441" i="1"/>
  <c r="AF1441" i="1"/>
  <c r="AG1440" i="1"/>
  <c r="AF1440" i="1"/>
  <c r="AG1439" i="1"/>
  <c r="AF1439" i="1"/>
  <c r="AG1438" i="1"/>
  <c r="AF1438" i="1"/>
  <c r="AG1437" i="1"/>
  <c r="AF1437" i="1"/>
  <c r="AG1436" i="1"/>
  <c r="AF1436" i="1"/>
  <c r="AG1435" i="1"/>
  <c r="AF1435" i="1"/>
  <c r="AG1434" i="1"/>
  <c r="AF1434" i="1"/>
  <c r="AG1433" i="1"/>
  <c r="AF1433" i="1"/>
  <c r="AG1432" i="1"/>
  <c r="AF1432" i="1"/>
  <c r="AG1431" i="1"/>
  <c r="AF1431" i="1"/>
  <c r="AG1430" i="1"/>
  <c r="AF1430" i="1"/>
  <c r="AG1429" i="1"/>
  <c r="AF1429" i="1"/>
  <c r="AG1428" i="1"/>
  <c r="AF1428" i="1"/>
  <c r="AG1427" i="1"/>
  <c r="AF1427" i="1"/>
  <c r="AG1426" i="1"/>
  <c r="AF1426" i="1"/>
  <c r="AG1425" i="1"/>
  <c r="AF1425" i="1"/>
  <c r="AG1424" i="1"/>
  <c r="AF1424" i="1"/>
  <c r="AG1423" i="1"/>
  <c r="AF1423" i="1"/>
  <c r="AG1422" i="1"/>
  <c r="AF1422" i="1"/>
  <c r="AG1421" i="1"/>
  <c r="AF1421" i="1"/>
  <c r="AG1420" i="1"/>
  <c r="AF1420" i="1"/>
  <c r="AG1419" i="1"/>
  <c r="AF1419" i="1"/>
  <c r="AG1418" i="1"/>
  <c r="AF1418" i="1"/>
  <c r="AG1417" i="1"/>
  <c r="AF1417" i="1"/>
  <c r="AG1416" i="1"/>
  <c r="AF1416" i="1"/>
  <c r="AG1415" i="1"/>
  <c r="AF1415" i="1"/>
  <c r="AG1414" i="1"/>
  <c r="AF1414" i="1"/>
  <c r="AG1413" i="1"/>
  <c r="AF1413" i="1"/>
  <c r="AG1412" i="1"/>
  <c r="AF1412" i="1"/>
  <c r="AG1411" i="1"/>
  <c r="AF1411" i="1"/>
  <c r="AG1410" i="1"/>
  <c r="AF1410" i="1"/>
  <c r="AG1409" i="1"/>
  <c r="AF1409" i="1"/>
  <c r="AG1408" i="1"/>
  <c r="AF1408" i="1"/>
  <c r="AG1407" i="1"/>
  <c r="AF1407" i="1"/>
  <c r="AG1406" i="1"/>
  <c r="AF1406" i="1"/>
  <c r="AG1405" i="1"/>
  <c r="AF1405" i="1"/>
  <c r="AG1404" i="1"/>
  <c r="AF1404" i="1"/>
  <c r="AG1403" i="1"/>
  <c r="AF1403" i="1"/>
  <c r="AG1402" i="1"/>
  <c r="AF1402" i="1"/>
  <c r="AG1401" i="1"/>
  <c r="AF1401" i="1"/>
  <c r="AG1400" i="1"/>
  <c r="AF1400" i="1"/>
  <c r="AG1399" i="1"/>
  <c r="AF1399" i="1"/>
  <c r="AG1398" i="1"/>
  <c r="AF1398" i="1"/>
  <c r="AG1397" i="1"/>
  <c r="AF1397" i="1"/>
  <c r="AG1396" i="1"/>
  <c r="AF1396" i="1"/>
  <c r="AG1395" i="1"/>
  <c r="AF1395" i="1"/>
  <c r="AG1394" i="1"/>
  <c r="AF1394" i="1"/>
  <c r="AG1393" i="1"/>
  <c r="AF1393" i="1"/>
  <c r="AG1392" i="1"/>
  <c r="AF1392" i="1"/>
  <c r="AG1391" i="1"/>
  <c r="AF1391" i="1"/>
  <c r="AG1390" i="1"/>
  <c r="AF1390" i="1"/>
  <c r="AG1389" i="1"/>
  <c r="AF1389" i="1"/>
  <c r="AG1388" i="1"/>
  <c r="AF1388" i="1"/>
  <c r="AG1387" i="1"/>
  <c r="AF1387" i="1"/>
  <c r="AG1386" i="1"/>
  <c r="AF1386" i="1"/>
  <c r="AG1385" i="1"/>
  <c r="AF1385" i="1"/>
  <c r="AG1384" i="1"/>
  <c r="AF1384" i="1"/>
  <c r="AG1383" i="1"/>
  <c r="AF1383" i="1"/>
  <c r="AG1382" i="1"/>
  <c r="AF1382" i="1"/>
  <c r="AG1381" i="1"/>
  <c r="AF1381" i="1"/>
  <c r="AG1380" i="1"/>
  <c r="AF1380" i="1"/>
  <c r="AG1379" i="1"/>
  <c r="AF1379" i="1"/>
  <c r="AG1378" i="1"/>
  <c r="AF1378" i="1"/>
  <c r="AG1377" i="1"/>
  <c r="AF1377" i="1"/>
  <c r="AG1376" i="1"/>
  <c r="AF1376" i="1"/>
  <c r="AG1375" i="1"/>
  <c r="AF1375" i="1"/>
  <c r="AG1374" i="1"/>
  <c r="AF1374" i="1"/>
  <c r="AG1373" i="1"/>
  <c r="AF1373" i="1"/>
  <c r="AG1372" i="1"/>
  <c r="AF1372" i="1"/>
  <c r="AG1371" i="1"/>
  <c r="AF1371" i="1"/>
  <c r="AG1370" i="1"/>
  <c r="AF1370" i="1"/>
  <c r="AG1369" i="1"/>
  <c r="AF1369" i="1"/>
  <c r="AG1368" i="1"/>
  <c r="AF1368" i="1"/>
  <c r="AG1367" i="1"/>
  <c r="AF1367" i="1"/>
  <c r="AG1366" i="1"/>
  <c r="AF1366" i="1"/>
  <c r="AG1365" i="1"/>
  <c r="AF1365" i="1"/>
  <c r="AG1364" i="1"/>
  <c r="AF1364" i="1"/>
  <c r="AG1363" i="1"/>
  <c r="AF1363" i="1"/>
  <c r="AG1362" i="1"/>
  <c r="AF1362" i="1"/>
  <c r="AG1361" i="1"/>
  <c r="AF1361" i="1"/>
  <c r="AG1360" i="1"/>
  <c r="AF1360" i="1"/>
  <c r="AG1359" i="1"/>
  <c r="AF1359" i="1"/>
  <c r="AG1358" i="1"/>
  <c r="AF1358" i="1"/>
  <c r="AG1357" i="1"/>
  <c r="AF1357" i="1"/>
  <c r="AG1356" i="1"/>
  <c r="AF1356" i="1"/>
  <c r="AG1355" i="1"/>
  <c r="AF1355" i="1"/>
  <c r="AG1354" i="1"/>
  <c r="AF1354" i="1"/>
  <c r="AG1353" i="1"/>
  <c r="AF1353" i="1"/>
  <c r="AG1352" i="1"/>
  <c r="AF1352" i="1"/>
  <c r="AG1351" i="1"/>
  <c r="AF1351" i="1"/>
  <c r="AG1350" i="1"/>
  <c r="AF1350" i="1"/>
  <c r="AG1349" i="1"/>
  <c r="AF1349" i="1"/>
  <c r="AG1348" i="1"/>
  <c r="AF1348" i="1"/>
  <c r="AG1347" i="1"/>
  <c r="AF1347" i="1"/>
  <c r="AG1346" i="1"/>
  <c r="AF1346" i="1"/>
  <c r="AG1345" i="1"/>
  <c r="AF1345" i="1"/>
  <c r="AG1344" i="1"/>
  <c r="AF1344" i="1"/>
  <c r="AG1343" i="1"/>
  <c r="AF1343" i="1"/>
  <c r="AG1342" i="1"/>
  <c r="AF1342" i="1"/>
  <c r="AG1341" i="1"/>
  <c r="AF1341" i="1"/>
  <c r="AG1340" i="1"/>
  <c r="AF1340" i="1"/>
  <c r="AG1339" i="1"/>
  <c r="AF1339" i="1"/>
  <c r="AG1338" i="1"/>
  <c r="AF1338" i="1"/>
  <c r="AG1337" i="1"/>
  <c r="AF1337" i="1"/>
  <c r="AG1336" i="1"/>
  <c r="AF1336" i="1"/>
  <c r="AG1335" i="1"/>
  <c r="AF1335" i="1"/>
  <c r="AG1334" i="1"/>
  <c r="AF1334" i="1"/>
  <c r="AG1333" i="1"/>
  <c r="AF1333" i="1"/>
  <c r="AG1332" i="1"/>
  <c r="AF1332" i="1"/>
  <c r="AG1331" i="1"/>
  <c r="AF1331" i="1"/>
  <c r="AG1330" i="1"/>
  <c r="AF1330" i="1"/>
  <c r="AG1329" i="1"/>
  <c r="AF1329" i="1"/>
  <c r="AG1328" i="1"/>
  <c r="AF1328" i="1"/>
  <c r="AG1327" i="1"/>
  <c r="AF1327" i="1"/>
  <c r="AG1326" i="1"/>
  <c r="AF1326" i="1"/>
  <c r="AG1325" i="1"/>
  <c r="AF1325" i="1"/>
  <c r="AG1324" i="1"/>
  <c r="AF1324" i="1"/>
  <c r="AG1323" i="1"/>
  <c r="AF1323" i="1"/>
  <c r="AG1322" i="1"/>
  <c r="AF1322" i="1"/>
  <c r="AG1321" i="1"/>
  <c r="AF1321" i="1"/>
  <c r="AG1320" i="1"/>
  <c r="AF1320" i="1"/>
  <c r="AG1319" i="1"/>
  <c r="AF1319" i="1"/>
  <c r="AG1318" i="1"/>
  <c r="AF1318" i="1"/>
  <c r="AG1317" i="1"/>
  <c r="AF1317" i="1"/>
  <c r="AG1316" i="1"/>
  <c r="AF1316" i="1"/>
  <c r="AG1315" i="1"/>
  <c r="AF1315" i="1"/>
  <c r="AG1314" i="1"/>
  <c r="AF1314" i="1"/>
  <c r="AG1313" i="1"/>
  <c r="AF1313" i="1"/>
  <c r="AG1312" i="1"/>
  <c r="AF1312" i="1"/>
  <c r="AG1311" i="1"/>
  <c r="AF1311" i="1"/>
  <c r="AG1310" i="1"/>
  <c r="AF1310" i="1"/>
  <c r="AG1309" i="1"/>
  <c r="AF1309" i="1"/>
  <c r="AG1308" i="1"/>
  <c r="AF1308" i="1"/>
  <c r="AG1307" i="1"/>
  <c r="AF1307" i="1"/>
  <c r="AG1306" i="1"/>
  <c r="AF1306" i="1"/>
  <c r="AG1305" i="1"/>
  <c r="AF1305" i="1"/>
  <c r="AG1304" i="1"/>
  <c r="AF1304" i="1"/>
  <c r="AG1303" i="1"/>
  <c r="AF1303" i="1"/>
  <c r="AG1302" i="1"/>
  <c r="AF1302" i="1"/>
  <c r="AG1301" i="1"/>
  <c r="AF1301" i="1"/>
  <c r="AG1300" i="1"/>
  <c r="AF1300" i="1"/>
  <c r="AG1299" i="1"/>
  <c r="AF1299" i="1"/>
  <c r="AG1298" i="1"/>
  <c r="AF1298" i="1"/>
  <c r="AG1297" i="1"/>
  <c r="AF1297" i="1"/>
  <c r="AG1296" i="1"/>
  <c r="AF1296" i="1"/>
  <c r="AG1295" i="1"/>
  <c r="AF1295" i="1"/>
  <c r="AG1294" i="1"/>
  <c r="AF1294" i="1"/>
  <c r="AG1293" i="1"/>
  <c r="AF1293" i="1"/>
  <c r="AG1292" i="1"/>
  <c r="AF1292" i="1"/>
  <c r="AG1291" i="1"/>
  <c r="AF1291" i="1"/>
  <c r="AG1290" i="1"/>
  <c r="AF1290" i="1"/>
  <c r="AG1289" i="1"/>
  <c r="AF1289" i="1"/>
  <c r="AG1288" i="1"/>
  <c r="AF1288" i="1"/>
  <c r="AG1287" i="1"/>
  <c r="AF1287" i="1"/>
  <c r="AG1286" i="1"/>
  <c r="AF1286" i="1"/>
  <c r="AG1285" i="1"/>
  <c r="AF1285" i="1"/>
  <c r="AG1284" i="1"/>
  <c r="AF1284" i="1"/>
  <c r="AG1283" i="1"/>
  <c r="AF1283" i="1"/>
  <c r="AG1282" i="1"/>
  <c r="AF1282" i="1"/>
  <c r="AG1281" i="1"/>
  <c r="AF1281" i="1"/>
  <c r="AG1280" i="1"/>
  <c r="AF1280" i="1"/>
  <c r="AG1279" i="1"/>
  <c r="AF1279" i="1"/>
  <c r="AG1278" i="1"/>
  <c r="AF1278" i="1"/>
  <c r="AG1277" i="1"/>
  <c r="AF1277" i="1"/>
  <c r="AG1276" i="1"/>
  <c r="AF1276" i="1"/>
  <c r="AG1275" i="1"/>
  <c r="AF1275" i="1"/>
  <c r="AG1274" i="1"/>
  <c r="AF1274" i="1"/>
  <c r="AG1273" i="1"/>
  <c r="AF1273" i="1"/>
  <c r="AG1272" i="1"/>
  <c r="AF1272" i="1"/>
  <c r="AG1271" i="1"/>
  <c r="AF1271" i="1"/>
  <c r="AG1270" i="1"/>
  <c r="AF1270" i="1"/>
  <c r="AG1269" i="1"/>
  <c r="AF1269" i="1"/>
  <c r="AG1268" i="1"/>
  <c r="AF1268" i="1"/>
  <c r="AG1267" i="1"/>
  <c r="AF1267" i="1"/>
  <c r="AG1266" i="1"/>
  <c r="AF1266" i="1"/>
  <c r="AG1265" i="1"/>
  <c r="AF1265" i="1"/>
  <c r="AG1264" i="1"/>
  <c r="AF1264" i="1"/>
  <c r="AG1263" i="1"/>
  <c r="AF1263" i="1"/>
  <c r="AG1262" i="1"/>
  <c r="AF1262" i="1"/>
  <c r="AG1261" i="1"/>
  <c r="AF1261" i="1"/>
  <c r="AG1260" i="1"/>
  <c r="AF1260" i="1"/>
  <c r="AG1259" i="1"/>
  <c r="AF1259" i="1"/>
  <c r="AG1258" i="1"/>
  <c r="AF1258" i="1"/>
  <c r="AG1257" i="1"/>
  <c r="AF1257" i="1"/>
  <c r="AG1256" i="1"/>
  <c r="AF1256" i="1"/>
  <c r="AG1255" i="1"/>
  <c r="AF1255" i="1"/>
  <c r="AG1254" i="1"/>
  <c r="AF1254" i="1"/>
  <c r="AG1253" i="1"/>
  <c r="AF1253" i="1"/>
  <c r="AG1252" i="1"/>
  <c r="AF1252" i="1"/>
  <c r="AG1251" i="1"/>
  <c r="AF1251" i="1"/>
  <c r="AG1250" i="1"/>
  <c r="AF1250" i="1"/>
  <c r="AG1249" i="1"/>
  <c r="AF1249" i="1"/>
  <c r="AG1248" i="1"/>
  <c r="AF1248" i="1"/>
  <c r="AG1247" i="1"/>
  <c r="AF1247" i="1"/>
  <c r="AG1246" i="1"/>
  <c r="AF1246" i="1"/>
  <c r="AG1245" i="1"/>
  <c r="AF1245" i="1"/>
  <c r="AG1244" i="1"/>
  <c r="AF1244" i="1"/>
  <c r="AG1243" i="1"/>
  <c r="AF1243" i="1"/>
  <c r="AG1242" i="1"/>
  <c r="AF1242" i="1"/>
  <c r="AG1241" i="1"/>
  <c r="AF1241" i="1"/>
  <c r="AG1240" i="1"/>
  <c r="AF1240" i="1"/>
  <c r="AG1239" i="1"/>
  <c r="AF1239" i="1"/>
  <c r="AG1238" i="1"/>
  <c r="AF1238" i="1"/>
  <c r="AG1237" i="1"/>
  <c r="AF1237" i="1"/>
  <c r="AG1236" i="1"/>
  <c r="AF1236" i="1"/>
  <c r="AG1235" i="1"/>
  <c r="AF1235" i="1"/>
  <c r="AG1234" i="1"/>
  <c r="AF1234" i="1"/>
  <c r="AG1233" i="1"/>
  <c r="AF1233" i="1"/>
  <c r="AG1232" i="1"/>
  <c r="AF1232" i="1"/>
  <c r="AG1231" i="1"/>
  <c r="AF1231" i="1"/>
  <c r="AG1230" i="1"/>
  <c r="AF1230" i="1"/>
  <c r="AG1229" i="1"/>
  <c r="AF1229" i="1"/>
  <c r="AG1228" i="1"/>
  <c r="AF1228" i="1"/>
  <c r="AG1227" i="1"/>
  <c r="AF1227" i="1"/>
  <c r="AG1226" i="1"/>
  <c r="AF1226" i="1"/>
  <c r="AG1225" i="1"/>
  <c r="AF1225" i="1"/>
  <c r="AG1224" i="1"/>
  <c r="AF1224" i="1"/>
  <c r="AG1223" i="1"/>
  <c r="AF1223" i="1"/>
  <c r="AG1222" i="1"/>
  <c r="AF1222" i="1"/>
  <c r="AG1221" i="1"/>
  <c r="AF1221" i="1"/>
  <c r="AG1220" i="1"/>
  <c r="AF1220" i="1"/>
  <c r="AG1219" i="1"/>
  <c r="AF1219" i="1"/>
  <c r="AG1218" i="1"/>
  <c r="AF1218" i="1"/>
  <c r="AG1217" i="1"/>
  <c r="AF1217" i="1"/>
  <c r="AG1216" i="1"/>
  <c r="AF1216" i="1"/>
  <c r="AG1215" i="1"/>
  <c r="AF1215" i="1"/>
  <c r="AG1214" i="1"/>
  <c r="AF1214" i="1"/>
  <c r="AG1213" i="1"/>
  <c r="AF1213" i="1"/>
  <c r="AG1212" i="1"/>
  <c r="AF1212" i="1"/>
  <c r="AG1211" i="1"/>
  <c r="AF1211" i="1"/>
  <c r="AG1210" i="1"/>
  <c r="AF1210" i="1"/>
  <c r="AG1209" i="1"/>
  <c r="AF1209" i="1"/>
  <c r="AG1208" i="1"/>
  <c r="AF1208" i="1"/>
  <c r="AG1207" i="1"/>
  <c r="AF1207" i="1"/>
  <c r="AG1206" i="1"/>
  <c r="AF1206" i="1"/>
  <c r="AG1205" i="1"/>
  <c r="AF1205" i="1"/>
  <c r="AG1204" i="1"/>
  <c r="AF1204" i="1"/>
  <c r="AG1203" i="1"/>
  <c r="AF1203" i="1"/>
  <c r="AG1202" i="1"/>
  <c r="AF1202" i="1"/>
  <c r="AG1201" i="1"/>
  <c r="AF1201" i="1"/>
  <c r="AG1200" i="1"/>
  <c r="AF1200" i="1"/>
  <c r="AG1199" i="1"/>
  <c r="AF1199" i="1"/>
  <c r="AG1198" i="1"/>
  <c r="AF1198" i="1"/>
  <c r="AG1197" i="1"/>
  <c r="AF1197" i="1"/>
  <c r="AG1196" i="1"/>
  <c r="AF1196" i="1"/>
  <c r="AG1195" i="1"/>
  <c r="AF1195" i="1"/>
  <c r="AG1194" i="1"/>
  <c r="AF1194" i="1"/>
  <c r="AG1193" i="1"/>
  <c r="AF1193" i="1"/>
  <c r="AG1192" i="1"/>
  <c r="AF1192" i="1"/>
  <c r="AG1191" i="1"/>
  <c r="AF1191" i="1"/>
  <c r="AG1190" i="1"/>
  <c r="AF1190" i="1"/>
  <c r="AG1189" i="1"/>
  <c r="AF1189" i="1"/>
  <c r="AG1188" i="1"/>
  <c r="AF1188" i="1"/>
  <c r="AG1187" i="1"/>
  <c r="AF1187" i="1"/>
  <c r="AG1186" i="1"/>
  <c r="AF1186" i="1"/>
  <c r="AG1185" i="1"/>
  <c r="AF1185" i="1"/>
  <c r="AG1184" i="1"/>
  <c r="AF1184" i="1"/>
  <c r="AG1183" i="1"/>
  <c r="AF1183" i="1"/>
  <c r="AG1182" i="1"/>
  <c r="AF1182" i="1"/>
  <c r="AG1181" i="1"/>
  <c r="AF1181" i="1"/>
  <c r="AG1180" i="1"/>
  <c r="AF1180" i="1"/>
  <c r="AG1179" i="1"/>
  <c r="AF1179" i="1"/>
  <c r="AG1178" i="1"/>
  <c r="AF1178" i="1"/>
  <c r="AG1177" i="1"/>
  <c r="AF1177" i="1"/>
  <c r="AG1176" i="1"/>
  <c r="AF1176" i="1"/>
  <c r="AG1175" i="1"/>
  <c r="AF1175" i="1"/>
  <c r="AG1174" i="1"/>
  <c r="AF1174" i="1"/>
  <c r="AG1173" i="1"/>
  <c r="AF1173" i="1"/>
  <c r="AG1172" i="1"/>
  <c r="AF1172" i="1"/>
  <c r="AG1171" i="1"/>
  <c r="AF1171" i="1"/>
  <c r="AG1170" i="1"/>
  <c r="AF1170" i="1"/>
  <c r="AG1169" i="1"/>
  <c r="AF1169" i="1"/>
  <c r="AG1168" i="1"/>
  <c r="AF1168" i="1"/>
  <c r="AG1167" i="1"/>
  <c r="AF1167" i="1"/>
  <c r="AG1166" i="1"/>
  <c r="AF1166" i="1"/>
  <c r="AG1165" i="1"/>
  <c r="AF1165" i="1"/>
  <c r="AG1164" i="1"/>
  <c r="AF1164" i="1"/>
  <c r="AG1163" i="1"/>
  <c r="AF1163" i="1"/>
  <c r="AG1162" i="1"/>
  <c r="AF1162" i="1"/>
  <c r="AG1161" i="1"/>
  <c r="AF1161" i="1"/>
  <c r="AG1160" i="1"/>
  <c r="AF1160" i="1"/>
  <c r="AG1159" i="1"/>
  <c r="AF1159" i="1"/>
  <c r="AG1158" i="1"/>
  <c r="AF1158" i="1"/>
  <c r="AG1157" i="1"/>
  <c r="AF1157" i="1"/>
  <c r="AG1156" i="1"/>
  <c r="AF1156" i="1"/>
  <c r="AG1155" i="1"/>
  <c r="AF1155" i="1"/>
  <c r="AG1154" i="1"/>
  <c r="AF1154" i="1"/>
  <c r="AG1153" i="1"/>
  <c r="AF1153" i="1"/>
  <c r="AG1152" i="1"/>
  <c r="AF1152" i="1"/>
  <c r="AG1151" i="1"/>
  <c r="AF1151" i="1"/>
  <c r="AG1150" i="1"/>
  <c r="AF1150" i="1"/>
  <c r="AG1149" i="1"/>
  <c r="AF1149" i="1"/>
  <c r="AG1148" i="1"/>
  <c r="AF1148" i="1"/>
  <c r="AG1147" i="1"/>
  <c r="AF1147" i="1"/>
  <c r="AG1146" i="1"/>
  <c r="AF1146" i="1"/>
  <c r="AG1145" i="1"/>
  <c r="AF1145" i="1"/>
  <c r="AG1144" i="1"/>
  <c r="AF1144" i="1"/>
  <c r="AG1143" i="1"/>
  <c r="AF1143" i="1"/>
  <c r="AG1142" i="1"/>
  <c r="AF1142" i="1"/>
  <c r="AG1141" i="1"/>
  <c r="AF1141" i="1"/>
  <c r="AG1140" i="1"/>
  <c r="AF1140" i="1"/>
  <c r="AG1139" i="1"/>
  <c r="AF1139" i="1"/>
  <c r="AG1138" i="1"/>
  <c r="AF1138" i="1"/>
  <c r="AG1137" i="1"/>
  <c r="AF1137" i="1"/>
  <c r="AG1136" i="1"/>
  <c r="AF1136" i="1"/>
  <c r="AG1135" i="1"/>
  <c r="AF1135" i="1"/>
  <c r="AG1134" i="1"/>
  <c r="AF1134" i="1"/>
  <c r="AG1133" i="1"/>
  <c r="AF1133" i="1"/>
  <c r="AG1132" i="1"/>
  <c r="AF1132" i="1"/>
  <c r="AG1131" i="1"/>
  <c r="AF1131" i="1"/>
  <c r="AG1130" i="1"/>
  <c r="AF1130" i="1"/>
  <c r="AG1129" i="1"/>
  <c r="AF1129" i="1"/>
  <c r="AG1128" i="1"/>
  <c r="AF1128" i="1"/>
  <c r="AG1127" i="1"/>
  <c r="AF1127" i="1"/>
  <c r="AG1126" i="1"/>
  <c r="AF1126" i="1"/>
  <c r="AG1125" i="1"/>
  <c r="AF1125" i="1"/>
  <c r="AG1124" i="1"/>
  <c r="AF1124" i="1"/>
  <c r="AG1123" i="1"/>
  <c r="AF1123" i="1"/>
  <c r="AG1122" i="1"/>
  <c r="AF1122" i="1"/>
  <c r="AG1121" i="1"/>
  <c r="AF1121" i="1"/>
  <c r="AG1120" i="1"/>
  <c r="AF1120" i="1"/>
  <c r="AG1119" i="1"/>
  <c r="AF1119" i="1"/>
  <c r="AG1118" i="1"/>
  <c r="AF1118" i="1"/>
  <c r="AG1117" i="1"/>
  <c r="AF1117" i="1"/>
  <c r="AG1116" i="1"/>
  <c r="AF1116" i="1"/>
  <c r="AG1115" i="1"/>
  <c r="AF1115" i="1"/>
  <c r="AG1114" i="1"/>
  <c r="AF1114" i="1"/>
  <c r="AG1113" i="1"/>
  <c r="AF1113" i="1"/>
  <c r="AG1112" i="1"/>
  <c r="AF1112" i="1"/>
  <c r="AG1111" i="1"/>
  <c r="AF1111" i="1"/>
  <c r="AG1110" i="1"/>
  <c r="AF1110" i="1"/>
  <c r="AG1109" i="1"/>
  <c r="AF1109" i="1"/>
  <c r="AG1108" i="1"/>
  <c r="AF1108" i="1"/>
  <c r="AG1107" i="1"/>
  <c r="AF1107" i="1"/>
  <c r="AG1106" i="1"/>
  <c r="AF1106" i="1"/>
  <c r="AG1105" i="1"/>
  <c r="AF1105" i="1"/>
  <c r="AG1104" i="1"/>
  <c r="AF1104" i="1"/>
  <c r="AG1103" i="1"/>
  <c r="AF1103" i="1"/>
  <c r="AG1102" i="1"/>
  <c r="AF1102" i="1"/>
  <c r="AG1101" i="1"/>
  <c r="AF1101" i="1"/>
  <c r="AG1100" i="1"/>
  <c r="AF1100" i="1"/>
  <c r="AG1099" i="1"/>
  <c r="AF1099" i="1"/>
  <c r="AG1098" i="1"/>
  <c r="AF1098" i="1"/>
  <c r="AG1097" i="1"/>
  <c r="AF1097" i="1"/>
  <c r="AG1096" i="1"/>
  <c r="AF1096" i="1"/>
  <c r="AG1095" i="1"/>
  <c r="AF1095" i="1"/>
  <c r="AG1094" i="1"/>
  <c r="AF1094" i="1"/>
  <c r="AG1093" i="1"/>
  <c r="AF1093" i="1"/>
  <c r="AG1092" i="1"/>
  <c r="AF1092" i="1"/>
  <c r="AG1091" i="1"/>
  <c r="AF1091" i="1"/>
  <c r="AG1090" i="1"/>
  <c r="AF1090" i="1"/>
  <c r="AG1089" i="1"/>
  <c r="AF1089" i="1"/>
  <c r="AG1088" i="1"/>
  <c r="AF1088" i="1"/>
  <c r="AG1087" i="1"/>
  <c r="AF1087" i="1"/>
  <c r="AG1086" i="1"/>
  <c r="AF1086" i="1"/>
  <c r="AG1085" i="1"/>
  <c r="AF1085" i="1"/>
  <c r="AG1084" i="1"/>
  <c r="AF1084" i="1"/>
  <c r="AG1083" i="1"/>
  <c r="AF1083" i="1"/>
  <c r="AG1082" i="1"/>
  <c r="AF1082" i="1"/>
  <c r="AG1081" i="1"/>
  <c r="AF1081" i="1"/>
  <c r="AG1080" i="1"/>
  <c r="AF1080" i="1"/>
  <c r="AG1079" i="1"/>
  <c r="AF1079" i="1"/>
  <c r="AG1078" i="1"/>
  <c r="AF1078" i="1"/>
  <c r="AG1077" i="1"/>
  <c r="AF1077" i="1"/>
  <c r="AG1076" i="1"/>
  <c r="AF1076" i="1"/>
  <c r="AG1075" i="1"/>
  <c r="AF1075" i="1"/>
  <c r="AG1074" i="1"/>
  <c r="AF1074" i="1"/>
  <c r="AG1073" i="1"/>
  <c r="AF1073" i="1"/>
  <c r="AG1072" i="1"/>
  <c r="AF1072" i="1"/>
  <c r="AG1071" i="1"/>
  <c r="AF1071" i="1"/>
  <c r="AG1070" i="1"/>
  <c r="AF1070" i="1"/>
  <c r="AG1069" i="1"/>
  <c r="AF1069" i="1"/>
  <c r="AG1068" i="1"/>
  <c r="AF1068" i="1"/>
  <c r="AG1067" i="1"/>
  <c r="AF1067" i="1"/>
  <c r="AG1066" i="1"/>
  <c r="AF1066" i="1"/>
  <c r="AG1065" i="1"/>
  <c r="AF1065" i="1"/>
  <c r="AG1064" i="1"/>
  <c r="AF1064" i="1"/>
  <c r="AG1063" i="1"/>
  <c r="AF1063" i="1"/>
  <c r="AG1062" i="1"/>
  <c r="AF1062" i="1"/>
  <c r="AG1061" i="1"/>
  <c r="AF1061" i="1"/>
  <c r="AG1060" i="1"/>
  <c r="AF1060" i="1"/>
  <c r="AG1059" i="1"/>
  <c r="AF1059" i="1"/>
  <c r="AG1058" i="1"/>
  <c r="AF1058" i="1"/>
  <c r="AG1057" i="1"/>
  <c r="AF1057" i="1"/>
  <c r="AG1056" i="1"/>
  <c r="AF1056" i="1"/>
  <c r="AG1055" i="1"/>
  <c r="AF1055" i="1"/>
  <c r="AG1054" i="1"/>
  <c r="AF1054" i="1"/>
  <c r="AG1053" i="1"/>
  <c r="AF1053" i="1"/>
  <c r="AG1052" i="1"/>
  <c r="AF1052" i="1"/>
  <c r="AG1051" i="1"/>
  <c r="AF1051" i="1"/>
  <c r="AG1050" i="1"/>
  <c r="AF1050" i="1"/>
  <c r="AG1049" i="1"/>
  <c r="AF1049" i="1"/>
  <c r="AG1048" i="1"/>
  <c r="AF1048" i="1"/>
  <c r="AG1047" i="1"/>
  <c r="AF1047" i="1"/>
  <c r="AG1046" i="1"/>
  <c r="AF1046" i="1"/>
  <c r="AG1045" i="1"/>
  <c r="AF1045" i="1"/>
  <c r="AG1044" i="1"/>
  <c r="AF1044" i="1"/>
  <c r="AG1043" i="1"/>
  <c r="AF1043" i="1"/>
  <c r="AG1042" i="1"/>
  <c r="AF1042" i="1"/>
  <c r="AG1041" i="1"/>
  <c r="AF1041" i="1"/>
  <c r="AG1040" i="1"/>
  <c r="AF1040" i="1"/>
  <c r="AG1039" i="1"/>
  <c r="AF1039" i="1"/>
  <c r="AG1038" i="1"/>
  <c r="AF1038" i="1"/>
  <c r="AG1037" i="1"/>
  <c r="AF1037" i="1"/>
  <c r="AG1036" i="1"/>
  <c r="AF1036" i="1"/>
  <c r="AG1035" i="1"/>
  <c r="AF1035" i="1"/>
  <c r="AG1034" i="1"/>
  <c r="AF1034" i="1"/>
  <c r="AG1033" i="1"/>
  <c r="AF1033" i="1"/>
  <c r="AG1032" i="1"/>
  <c r="AF1032" i="1"/>
  <c r="AG1031" i="1"/>
  <c r="AF1031" i="1"/>
  <c r="AG1030" i="1"/>
  <c r="AF1030" i="1"/>
  <c r="AG1029" i="1"/>
  <c r="AF1029" i="1"/>
  <c r="AG1028" i="1"/>
  <c r="AF1028" i="1"/>
  <c r="AG1027" i="1"/>
  <c r="AF1027" i="1"/>
  <c r="AG1026" i="1"/>
  <c r="AF1026" i="1"/>
  <c r="AG1025" i="1"/>
  <c r="AF1025" i="1"/>
  <c r="AG1024" i="1"/>
  <c r="AF1024" i="1"/>
  <c r="AG1023" i="1"/>
  <c r="AF1023" i="1"/>
  <c r="AG1022" i="1"/>
  <c r="AF1022" i="1"/>
  <c r="AG1021" i="1"/>
  <c r="AF1021" i="1"/>
  <c r="AG1020" i="1"/>
  <c r="AF1020" i="1"/>
  <c r="AG1019" i="1"/>
  <c r="AF1019" i="1"/>
  <c r="AG1018" i="1"/>
  <c r="AF1018" i="1"/>
  <c r="AG1017" i="1"/>
  <c r="AF1017" i="1"/>
  <c r="AG1016" i="1"/>
  <c r="AF1016" i="1"/>
  <c r="AG1015" i="1"/>
  <c r="AF1015" i="1"/>
  <c r="AG1014" i="1"/>
  <c r="AF1014" i="1"/>
  <c r="AG1013" i="1"/>
  <c r="AF1013" i="1"/>
  <c r="AG1012" i="1"/>
  <c r="AF1012" i="1"/>
  <c r="AG1011" i="1"/>
  <c r="AF1011" i="1"/>
  <c r="AG1010" i="1"/>
  <c r="AF1010" i="1"/>
  <c r="AG1009" i="1"/>
  <c r="AF1009" i="1"/>
  <c r="AG1008" i="1"/>
  <c r="AF1008" i="1"/>
  <c r="AG1007" i="1"/>
  <c r="AF1007" i="1"/>
  <c r="AG1006" i="1"/>
  <c r="AF1006" i="1"/>
  <c r="AG1005" i="1"/>
  <c r="AF1005" i="1"/>
  <c r="AG1004" i="1"/>
  <c r="AF1004" i="1"/>
  <c r="AG1003" i="1"/>
  <c r="AF1003" i="1"/>
  <c r="AG1002" i="1"/>
  <c r="AF1002" i="1"/>
  <c r="AG1001" i="1"/>
  <c r="AF1001" i="1"/>
  <c r="AG1000" i="1"/>
  <c r="AF1000" i="1"/>
  <c r="AG999" i="1"/>
  <c r="AF999" i="1"/>
  <c r="AG998" i="1"/>
  <c r="AF998" i="1"/>
  <c r="AG997" i="1"/>
  <c r="AF997" i="1"/>
  <c r="AG996" i="1"/>
  <c r="AF996" i="1"/>
  <c r="AG995" i="1"/>
  <c r="AF995" i="1"/>
  <c r="AG994" i="1"/>
  <c r="AF994" i="1"/>
  <c r="AG993" i="1"/>
  <c r="AF993" i="1"/>
  <c r="AG992" i="1"/>
  <c r="AF992" i="1"/>
  <c r="AG991" i="1"/>
  <c r="AF991" i="1"/>
  <c r="AG990" i="1"/>
  <c r="AF990" i="1"/>
  <c r="AG989" i="1"/>
  <c r="AF989" i="1"/>
  <c r="AG988" i="1"/>
  <c r="AF988" i="1"/>
  <c r="AG987" i="1"/>
  <c r="AF987" i="1"/>
  <c r="AG986" i="1"/>
  <c r="AF986" i="1"/>
  <c r="AG985" i="1"/>
  <c r="AF985" i="1"/>
  <c r="AG984" i="1"/>
  <c r="AF984" i="1"/>
  <c r="AG983" i="1"/>
  <c r="AF983" i="1"/>
  <c r="AG982" i="1"/>
  <c r="AF982" i="1"/>
  <c r="AG981" i="1"/>
  <c r="AF981" i="1"/>
  <c r="AG980" i="1"/>
  <c r="AF980" i="1"/>
  <c r="AG979" i="1"/>
  <c r="AF979" i="1"/>
  <c r="AG978" i="1"/>
  <c r="AF978" i="1"/>
  <c r="AG977" i="1"/>
  <c r="AF977" i="1"/>
  <c r="AG976" i="1"/>
  <c r="AF976" i="1"/>
  <c r="AG975" i="1"/>
  <c r="AF975" i="1"/>
  <c r="AG974" i="1"/>
  <c r="AF974" i="1"/>
  <c r="AG973" i="1"/>
  <c r="AF973" i="1"/>
  <c r="AG972" i="1"/>
  <c r="AF972" i="1"/>
  <c r="AG971" i="1"/>
  <c r="AF971" i="1"/>
  <c r="AG970" i="1"/>
  <c r="AF970" i="1"/>
  <c r="AG969" i="1"/>
  <c r="AF969" i="1"/>
  <c r="AG968" i="1"/>
  <c r="AF968" i="1"/>
  <c r="AG967" i="1"/>
  <c r="AF967" i="1"/>
  <c r="AG966" i="1"/>
  <c r="AF966" i="1"/>
  <c r="AG965" i="1"/>
  <c r="AF965" i="1"/>
  <c r="AG964" i="1"/>
  <c r="AF964" i="1"/>
  <c r="AG963" i="1"/>
  <c r="AF963" i="1"/>
  <c r="AG962" i="1"/>
  <c r="AF962" i="1"/>
  <c r="AG961" i="1"/>
  <c r="AF961" i="1"/>
  <c r="AG960" i="1"/>
  <c r="AF960" i="1"/>
  <c r="AG959" i="1"/>
  <c r="AF959" i="1"/>
  <c r="AG958" i="1"/>
  <c r="AF958" i="1"/>
  <c r="AG957" i="1"/>
  <c r="AF957" i="1"/>
  <c r="AG956" i="1"/>
  <c r="AF956" i="1"/>
  <c r="AG955" i="1"/>
  <c r="AF955" i="1"/>
  <c r="AG954" i="1"/>
  <c r="AF954" i="1"/>
  <c r="AG953" i="1"/>
  <c r="AF953" i="1"/>
  <c r="AG952" i="1"/>
  <c r="AF952" i="1"/>
  <c r="AG951" i="1"/>
  <c r="AF951" i="1"/>
  <c r="AG950" i="1"/>
  <c r="AF950" i="1"/>
  <c r="AG949" i="1"/>
  <c r="AF949" i="1"/>
  <c r="AG948" i="1"/>
  <c r="AF948" i="1"/>
  <c r="AG947" i="1"/>
  <c r="AF947" i="1"/>
  <c r="AG946" i="1"/>
  <c r="AF946" i="1"/>
  <c r="AG945" i="1"/>
  <c r="AF945" i="1"/>
  <c r="AG944" i="1"/>
  <c r="AF944" i="1"/>
  <c r="AG943" i="1"/>
  <c r="AF943" i="1"/>
  <c r="AG942" i="1"/>
  <c r="AF942" i="1"/>
  <c r="AG941" i="1"/>
  <c r="AF941" i="1"/>
  <c r="AG940" i="1"/>
  <c r="AF940" i="1"/>
  <c r="AG939" i="1"/>
  <c r="AF939" i="1"/>
  <c r="AG938" i="1"/>
  <c r="AF938" i="1"/>
  <c r="AG937" i="1"/>
  <c r="AF937" i="1"/>
  <c r="AG936" i="1"/>
  <c r="AF936" i="1"/>
  <c r="AG935" i="1"/>
  <c r="AF935" i="1"/>
  <c r="AG934" i="1"/>
  <c r="AF934" i="1"/>
  <c r="AG933" i="1"/>
  <c r="AF933" i="1"/>
  <c r="AG932" i="1"/>
  <c r="AF932" i="1"/>
  <c r="AG931" i="1"/>
  <c r="AF931" i="1"/>
  <c r="AG930" i="1"/>
  <c r="AF930" i="1"/>
  <c r="AG929" i="1"/>
  <c r="AF929" i="1"/>
  <c r="AG928" i="1"/>
  <c r="AF928" i="1"/>
  <c r="AG927" i="1"/>
  <c r="AF927" i="1"/>
  <c r="AG926" i="1"/>
  <c r="AF926" i="1"/>
  <c r="AG925" i="1"/>
  <c r="AF925" i="1"/>
  <c r="AG924" i="1"/>
  <c r="AF924" i="1"/>
  <c r="AG923" i="1"/>
  <c r="AF923" i="1"/>
  <c r="AG922" i="1"/>
  <c r="AF922" i="1"/>
  <c r="AG921" i="1"/>
  <c r="AF921" i="1"/>
  <c r="AG920" i="1"/>
  <c r="AF920" i="1"/>
  <c r="AG919" i="1"/>
  <c r="AF919" i="1"/>
  <c r="AG918" i="1"/>
  <c r="AF918" i="1"/>
  <c r="AG917" i="1"/>
  <c r="AF917" i="1"/>
  <c r="AG916" i="1"/>
  <c r="AF916" i="1"/>
  <c r="AG915" i="1"/>
  <c r="AF915" i="1"/>
  <c r="AG914" i="1"/>
  <c r="AF914" i="1"/>
  <c r="AG913" i="1"/>
  <c r="AF913" i="1"/>
  <c r="AG912" i="1"/>
  <c r="AF912" i="1"/>
  <c r="AG911" i="1"/>
  <c r="AF911" i="1"/>
  <c r="AG910" i="1"/>
  <c r="AF910" i="1"/>
  <c r="AG909" i="1"/>
  <c r="AF909" i="1"/>
  <c r="AG908" i="1"/>
  <c r="AF908" i="1"/>
  <c r="AG907" i="1"/>
  <c r="AF907" i="1"/>
  <c r="AG906" i="1"/>
  <c r="AF906" i="1"/>
  <c r="AG905" i="1"/>
  <c r="AF905" i="1"/>
  <c r="AG904" i="1"/>
  <c r="AF904" i="1"/>
  <c r="AG903" i="1"/>
  <c r="AF903" i="1"/>
  <c r="AG902" i="1"/>
  <c r="AF902" i="1"/>
  <c r="AG901" i="1"/>
  <c r="AF901" i="1"/>
  <c r="AG900" i="1"/>
  <c r="AF900" i="1"/>
  <c r="AG899" i="1"/>
  <c r="AF899" i="1"/>
  <c r="AG898" i="1"/>
  <c r="AF898" i="1"/>
  <c r="AG897" i="1"/>
  <c r="AF897" i="1"/>
  <c r="AG896" i="1"/>
  <c r="AF896" i="1"/>
  <c r="AG895" i="1"/>
  <c r="AF895" i="1"/>
  <c r="AG894" i="1"/>
  <c r="AF894" i="1"/>
  <c r="AG893" i="1"/>
  <c r="AF893" i="1"/>
  <c r="AG892" i="1"/>
  <c r="AF892" i="1"/>
  <c r="AG891" i="1"/>
  <c r="AF891" i="1"/>
  <c r="AG890" i="1"/>
  <c r="AF890" i="1"/>
  <c r="AG889" i="1"/>
  <c r="AF889" i="1"/>
  <c r="AG888" i="1"/>
  <c r="AF888" i="1"/>
  <c r="AG887" i="1"/>
  <c r="AF887" i="1"/>
  <c r="AG886" i="1"/>
  <c r="AF886" i="1"/>
  <c r="AG885" i="1"/>
  <c r="AF885" i="1"/>
  <c r="AG884" i="1"/>
  <c r="AF884" i="1"/>
  <c r="AG883" i="1"/>
  <c r="AF883" i="1"/>
  <c r="AG882" i="1"/>
  <c r="AF882" i="1"/>
  <c r="AG881" i="1"/>
  <c r="AF881" i="1"/>
  <c r="AG880" i="1"/>
  <c r="AF880" i="1"/>
  <c r="AG879" i="1"/>
  <c r="AF879" i="1"/>
  <c r="AG878" i="1"/>
  <c r="AF878" i="1"/>
  <c r="AG877" i="1"/>
  <c r="AF877" i="1"/>
  <c r="AG876" i="1"/>
  <c r="AF876" i="1"/>
  <c r="AG875" i="1"/>
  <c r="AF875" i="1"/>
  <c r="AG874" i="1"/>
  <c r="AF874" i="1"/>
  <c r="AG873" i="1"/>
  <c r="AF873" i="1"/>
  <c r="AG872" i="1"/>
  <c r="AF872" i="1"/>
  <c r="AG871" i="1"/>
  <c r="AF871" i="1"/>
  <c r="AG870" i="1"/>
  <c r="AF870" i="1"/>
  <c r="AG869" i="1"/>
  <c r="AF869" i="1"/>
  <c r="AG868" i="1"/>
  <c r="AF868" i="1"/>
  <c r="AG867" i="1"/>
  <c r="AF867" i="1"/>
  <c r="AG866" i="1"/>
  <c r="AF866" i="1"/>
  <c r="AG865" i="1"/>
  <c r="AF865" i="1"/>
  <c r="AG864" i="1"/>
  <c r="AF864" i="1"/>
  <c r="AG863" i="1"/>
  <c r="AF863" i="1"/>
  <c r="AG862" i="1"/>
  <c r="AF862" i="1"/>
  <c r="AG861" i="1"/>
  <c r="AF861" i="1"/>
  <c r="AG860" i="1"/>
  <c r="AF860" i="1"/>
  <c r="AG859" i="1"/>
  <c r="AF859" i="1"/>
  <c r="AG858" i="1"/>
  <c r="AF858" i="1"/>
  <c r="AG857" i="1"/>
  <c r="AF857" i="1"/>
  <c r="AG856" i="1"/>
  <c r="AF856" i="1"/>
  <c r="AG855" i="1"/>
  <c r="AF855" i="1"/>
  <c r="AG854" i="1"/>
  <c r="AF854" i="1"/>
  <c r="AG853" i="1"/>
  <c r="AF853" i="1"/>
  <c r="AG852" i="1"/>
  <c r="AF852" i="1"/>
  <c r="AG851" i="1"/>
  <c r="AF851" i="1"/>
  <c r="AG850" i="1"/>
  <c r="AF850" i="1"/>
  <c r="AG849" i="1"/>
  <c r="AF849" i="1"/>
  <c r="AG848" i="1"/>
  <c r="AF848" i="1"/>
  <c r="AG847" i="1"/>
  <c r="AF847" i="1"/>
  <c r="AG846" i="1"/>
  <c r="AF846" i="1"/>
  <c r="AG845" i="1"/>
  <c r="AF845" i="1"/>
  <c r="AG844" i="1"/>
  <c r="AF844" i="1"/>
  <c r="AG843" i="1"/>
  <c r="AF843" i="1"/>
  <c r="AG842" i="1"/>
  <c r="AF842" i="1"/>
  <c r="AG841" i="1"/>
  <c r="AF841" i="1"/>
  <c r="AG840" i="1"/>
  <c r="AF840" i="1"/>
  <c r="AG839" i="1"/>
  <c r="AF839" i="1"/>
  <c r="AG838" i="1"/>
  <c r="AF838" i="1"/>
  <c r="AG837" i="1"/>
  <c r="AF837" i="1"/>
  <c r="AG836" i="1"/>
  <c r="AF836" i="1"/>
  <c r="AG835" i="1"/>
  <c r="AF835" i="1"/>
  <c r="AG834" i="1"/>
  <c r="AF834" i="1"/>
  <c r="AG833" i="1"/>
  <c r="AF833" i="1"/>
  <c r="AG832" i="1"/>
  <c r="AF832" i="1"/>
  <c r="AG831" i="1"/>
  <c r="AF831" i="1"/>
  <c r="AG830" i="1"/>
  <c r="AF830" i="1"/>
  <c r="AG829" i="1"/>
  <c r="AF829" i="1"/>
  <c r="AG828" i="1"/>
  <c r="AF828" i="1"/>
  <c r="AG827" i="1"/>
  <c r="AF827" i="1"/>
  <c r="AG826" i="1"/>
  <c r="AF826" i="1"/>
  <c r="AG825" i="1"/>
  <c r="AF825" i="1"/>
  <c r="AG824" i="1"/>
  <c r="AF824" i="1"/>
  <c r="AG823" i="1"/>
  <c r="AF823" i="1"/>
  <c r="AG822" i="1"/>
  <c r="AF822" i="1"/>
  <c r="AG821" i="1"/>
  <c r="AF821" i="1"/>
  <c r="AG820" i="1"/>
  <c r="AF820" i="1"/>
  <c r="AG819" i="1"/>
  <c r="AF819" i="1"/>
  <c r="AG818" i="1"/>
  <c r="AF818" i="1"/>
  <c r="AG817" i="1"/>
  <c r="AF817" i="1"/>
  <c r="AG816" i="1"/>
  <c r="AF816" i="1"/>
  <c r="AG815" i="1"/>
  <c r="AF815" i="1"/>
  <c r="AG814" i="1"/>
  <c r="AF814" i="1"/>
  <c r="AG813" i="1"/>
  <c r="AF813" i="1"/>
  <c r="AG812" i="1"/>
  <c r="AF812" i="1"/>
  <c r="AG811" i="1"/>
  <c r="AF811" i="1"/>
  <c r="AG810" i="1"/>
  <c r="AF810" i="1"/>
  <c r="AG809" i="1"/>
  <c r="AF809" i="1"/>
  <c r="AG808" i="1"/>
  <c r="AF808" i="1"/>
  <c r="AG807" i="1"/>
  <c r="AF807" i="1"/>
  <c r="AG806" i="1"/>
  <c r="AF806" i="1"/>
  <c r="AG805" i="1"/>
  <c r="AF805" i="1"/>
  <c r="AG804" i="1"/>
  <c r="AF804" i="1"/>
  <c r="AG803" i="1"/>
  <c r="AF803" i="1"/>
  <c r="AG802" i="1"/>
  <c r="AF802" i="1"/>
  <c r="AG801" i="1"/>
  <c r="AF801" i="1"/>
  <c r="AG800" i="1"/>
  <c r="AF800" i="1"/>
  <c r="AG799" i="1"/>
  <c r="AF799" i="1"/>
  <c r="AG798" i="1"/>
  <c r="AF798" i="1"/>
  <c r="AG797" i="1"/>
  <c r="AF797" i="1"/>
  <c r="AG796" i="1"/>
  <c r="AF796" i="1"/>
  <c r="AG795" i="1"/>
  <c r="AF795" i="1"/>
  <c r="AG794" i="1"/>
  <c r="AF794" i="1"/>
  <c r="AG793" i="1"/>
  <c r="AF793" i="1"/>
  <c r="AG792" i="1"/>
  <c r="AF792" i="1"/>
  <c r="AG791" i="1"/>
  <c r="AF791" i="1"/>
  <c r="AG790" i="1"/>
  <c r="AF790" i="1"/>
  <c r="AG789" i="1"/>
  <c r="AF789" i="1"/>
  <c r="AG788" i="1"/>
  <c r="AF788" i="1"/>
  <c r="AG787" i="1"/>
  <c r="AF787" i="1"/>
  <c r="AG786" i="1"/>
  <c r="AF786" i="1"/>
  <c r="AG785" i="1"/>
  <c r="AF785" i="1"/>
  <c r="AG784" i="1"/>
  <c r="AF784" i="1"/>
  <c r="AG783" i="1"/>
  <c r="AF783" i="1"/>
  <c r="AG782" i="1"/>
  <c r="AF782" i="1"/>
  <c r="AG781" i="1"/>
  <c r="AF781" i="1"/>
  <c r="AG780" i="1"/>
  <c r="AF780" i="1"/>
  <c r="AG779" i="1"/>
  <c r="AF779" i="1"/>
  <c r="AG778" i="1"/>
  <c r="AF778" i="1"/>
  <c r="AG777" i="1"/>
  <c r="AF777" i="1"/>
  <c r="AG776" i="1"/>
  <c r="AF776" i="1"/>
  <c r="AG775" i="1"/>
  <c r="AF775" i="1"/>
  <c r="AG774" i="1"/>
  <c r="AF774" i="1"/>
  <c r="AG773" i="1"/>
  <c r="AF773" i="1"/>
  <c r="AG772" i="1"/>
  <c r="AF772" i="1"/>
  <c r="AG771" i="1"/>
  <c r="AF771" i="1"/>
  <c r="AG770" i="1"/>
  <c r="AF770" i="1"/>
  <c r="AG769" i="1"/>
  <c r="AF769" i="1"/>
  <c r="AG768" i="1"/>
  <c r="AF768" i="1"/>
  <c r="AG767" i="1"/>
  <c r="AF767" i="1"/>
  <c r="AG766" i="1"/>
  <c r="AF766" i="1"/>
  <c r="AG765" i="1"/>
  <c r="AF765" i="1"/>
  <c r="AG764" i="1"/>
  <c r="AF764" i="1"/>
  <c r="AG763" i="1"/>
  <c r="AF763" i="1"/>
  <c r="AG762" i="1"/>
  <c r="AF762" i="1"/>
  <c r="AG761" i="1"/>
  <c r="AF761" i="1"/>
  <c r="AG760" i="1"/>
  <c r="AF760" i="1"/>
  <c r="AG759" i="1"/>
  <c r="AF759" i="1"/>
  <c r="AG758" i="1"/>
  <c r="AF758" i="1"/>
  <c r="AG757" i="1"/>
  <c r="AF757" i="1"/>
  <c r="AG756" i="1"/>
  <c r="AF756" i="1"/>
  <c r="AG755" i="1"/>
  <c r="AF755" i="1"/>
  <c r="AG754" i="1"/>
  <c r="AF754" i="1"/>
  <c r="AG753" i="1"/>
  <c r="AF753" i="1"/>
  <c r="AG752" i="1"/>
  <c r="AF752" i="1"/>
  <c r="AG751" i="1"/>
  <c r="AF751" i="1"/>
  <c r="AG750" i="1"/>
  <c r="AF750" i="1"/>
  <c r="AG749" i="1"/>
  <c r="AF749" i="1"/>
  <c r="AG748" i="1"/>
  <c r="AF748" i="1"/>
  <c r="AG747" i="1"/>
  <c r="AF747" i="1"/>
  <c r="AG746" i="1"/>
  <c r="AF746" i="1"/>
  <c r="AG745" i="1"/>
  <c r="AF745" i="1"/>
  <c r="AG744" i="1"/>
  <c r="AF744" i="1"/>
  <c r="AG743" i="1"/>
  <c r="AF743" i="1"/>
  <c r="AG742" i="1"/>
  <c r="AF742" i="1"/>
  <c r="AG741" i="1"/>
  <c r="AF741" i="1"/>
  <c r="AG740" i="1"/>
  <c r="AF740" i="1"/>
  <c r="AG739" i="1"/>
  <c r="AF739" i="1"/>
  <c r="AG738" i="1"/>
  <c r="AF738" i="1"/>
  <c r="AG737" i="1"/>
  <c r="AF737" i="1"/>
  <c r="AG736" i="1"/>
  <c r="AF736" i="1"/>
  <c r="AG735" i="1"/>
  <c r="AF735" i="1"/>
  <c r="AG734" i="1"/>
  <c r="AF734" i="1"/>
  <c r="AG733" i="1"/>
  <c r="AF733" i="1"/>
  <c r="AG732" i="1"/>
  <c r="AF732" i="1"/>
  <c r="AG731" i="1"/>
  <c r="AF731" i="1"/>
  <c r="AG730" i="1"/>
  <c r="AF730" i="1"/>
  <c r="AG729" i="1"/>
  <c r="AF729" i="1"/>
  <c r="AG728" i="1"/>
  <c r="AF728" i="1"/>
  <c r="AG727" i="1"/>
  <c r="AF727" i="1"/>
  <c r="AG726" i="1"/>
  <c r="AF726" i="1"/>
  <c r="AG725" i="1"/>
  <c r="AF725" i="1"/>
  <c r="AG724" i="1"/>
  <c r="AF724" i="1"/>
  <c r="AG723" i="1"/>
  <c r="AF723" i="1"/>
  <c r="AG722" i="1"/>
  <c r="AF722" i="1"/>
  <c r="AG721" i="1"/>
  <c r="AF721" i="1"/>
  <c r="AG720" i="1"/>
  <c r="AF720" i="1"/>
  <c r="AG719" i="1"/>
  <c r="AF719" i="1"/>
  <c r="AG718" i="1"/>
  <c r="AF718" i="1"/>
  <c r="AG717" i="1"/>
  <c r="AF717" i="1"/>
  <c r="AG716" i="1"/>
  <c r="AF716" i="1"/>
  <c r="AG715" i="1"/>
  <c r="AF715" i="1"/>
  <c r="AG714" i="1"/>
  <c r="AF714" i="1"/>
  <c r="AG713" i="1"/>
  <c r="AF713" i="1"/>
  <c r="AG712" i="1"/>
  <c r="AF712" i="1"/>
  <c r="AG711" i="1"/>
  <c r="AF711" i="1"/>
  <c r="AG710" i="1"/>
  <c r="AF710" i="1"/>
  <c r="AG709" i="1"/>
  <c r="AF709" i="1"/>
  <c r="AG708" i="1"/>
  <c r="AF708" i="1"/>
  <c r="AG707" i="1"/>
  <c r="AF707" i="1"/>
  <c r="AG706" i="1"/>
  <c r="AF706" i="1"/>
  <c r="AG705" i="1"/>
  <c r="AF705" i="1"/>
  <c r="AG704" i="1"/>
  <c r="AF704" i="1"/>
  <c r="AG703" i="1"/>
  <c r="AF703" i="1"/>
  <c r="AG702" i="1"/>
  <c r="AF702" i="1"/>
  <c r="AG701" i="1"/>
  <c r="AF701" i="1"/>
  <c r="AG700" i="1"/>
  <c r="AF700" i="1"/>
  <c r="AG699" i="1"/>
  <c r="AF699" i="1"/>
  <c r="AG698" i="1"/>
  <c r="AF698" i="1"/>
  <c r="AG697" i="1"/>
  <c r="AF697" i="1"/>
  <c r="AG696" i="1"/>
  <c r="AF696" i="1"/>
  <c r="AG695" i="1"/>
  <c r="AF695" i="1"/>
  <c r="AG694" i="1"/>
  <c r="AF694" i="1"/>
  <c r="AG693" i="1"/>
  <c r="AF693" i="1"/>
  <c r="AG692" i="1"/>
  <c r="AF692" i="1"/>
  <c r="AG691" i="1"/>
  <c r="AF691" i="1"/>
  <c r="AG690" i="1"/>
  <c r="AF690" i="1"/>
  <c r="AG689" i="1"/>
  <c r="AF689" i="1"/>
  <c r="AG688" i="1"/>
  <c r="AF688" i="1"/>
  <c r="AG687" i="1"/>
  <c r="AF687" i="1"/>
  <c r="AG686" i="1"/>
  <c r="AF686" i="1"/>
  <c r="AG685" i="1"/>
  <c r="AF685" i="1"/>
  <c r="AG684" i="1"/>
  <c r="AF684" i="1"/>
  <c r="AG683" i="1"/>
  <c r="AF683" i="1"/>
  <c r="AG682" i="1"/>
  <c r="AF682" i="1"/>
  <c r="AG681" i="1"/>
  <c r="AF681" i="1"/>
  <c r="AG680" i="1"/>
  <c r="AF680" i="1"/>
  <c r="AG679" i="1"/>
  <c r="AF679" i="1"/>
  <c r="AG678" i="1"/>
  <c r="AF678" i="1"/>
  <c r="AG677" i="1"/>
  <c r="AF677" i="1"/>
  <c r="AG676" i="1"/>
  <c r="AF676" i="1"/>
  <c r="AG675" i="1"/>
  <c r="AF675" i="1"/>
  <c r="AG674" i="1"/>
  <c r="AF674" i="1"/>
  <c r="AG673" i="1"/>
  <c r="AF673" i="1"/>
  <c r="AG672" i="1"/>
  <c r="AF672" i="1"/>
  <c r="AG671" i="1"/>
  <c r="AF671" i="1"/>
  <c r="AG670" i="1"/>
  <c r="AF670" i="1"/>
  <c r="AG669" i="1"/>
  <c r="AF669" i="1"/>
  <c r="AG668" i="1"/>
  <c r="AF668" i="1"/>
  <c r="AG667" i="1"/>
  <c r="AF667" i="1"/>
  <c r="AG666" i="1"/>
  <c r="AF666" i="1"/>
  <c r="AG665" i="1"/>
  <c r="AF665" i="1"/>
  <c r="AG664" i="1"/>
  <c r="AF664" i="1"/>
  <c r="AG663" i="1"/>
  <c r="AF663" i="1"/>
  <c r="AG662" i="1"/>
  <c r="AF662" i="1"/>
  <c r="AG661" i="1"/>
  <c r="AF661" i="1"/>
  <c r="AG660" i="1"/>
  <c r="AF660" i="1"/>
  <c r="AG659" i="1"/>
  <c r="AF659" i="1"/>
  <c r="AG658" i="1"/>
  <c r="AF658" i="1"/>
  <c r="AG657" i="1"/>
  <c r="AF657" i="1"/>
  <c r="AG656" i="1"/>
  <c r="AF656" i="1"/>
  <c r="AG655" i="1"/>
  <c r="AF655" i="1"/>
  <c r="AG654" i="1"/>
  <c r="AF654" i="1"/>
  <c r="AG653" i="1"/>
  <c r="AF653" i="1"/>
  <c r="AG652" i="1"/>
  <c r="AF652" i="1"/>
  <c r="AG651" i="1"/>
  <c r="AF651" i="1"/>
  <c r="AG650" i="1"/>
  <c r="AF650" i="1"/>
  <c r="AG649" i="1"/>
  <c r="AF649" i="1"/>
  <c r="AG648" i="1"/>
  <c r="AF648" i="1"/>
  <c r="AG647" i="1"/>
  <c r="AF647" i="1"/>
  <c r="AG646" i="1"/>
  <c r="AF646" i="1"/>
  <c r="AG645" i="1"/>
  <c r="AF645" i="1"/>
  <c r="AG644" i="1"/>
  <c r="AF644" i="1"/>
  <c r="AG643" i="1"/>
  <c r="AF643" i="1"/>
  <c r="AG642" i="1"/>
  <c r="AF642" i="1"/>
  <c r="AG641" i="1"/>
  <c r="AF641" i="1"/>
  <c r="AG640" i="1"/>
  <c r="AF640" i="1"/>
  <c r="AG639" i="1"/>
  <c r="AF639" i="1"/>
  <c r="AG638" i="1"/>
  <c r="AF638" i="1"/>
  <c r="AG637" i="1"/>
  <c r="AF637" i="1"/>
  <c r="AG636" i="1"/>
  <c r="AF636" i="1"/>
  <c r="AG635" i="1"/>
  <c r="AF635" i="1"/>
  <c r="AG634" i="1"/>
  <c r="AF634" i="1"/>
  <c r="AG633" i="1"/>
  <c r="AF633" i="1"/>
  <c r="AG632" i="1"/>
  <c r="AF632" i="1"/>
  <c r="AG631" i="1"/>
  <c r="AF631" i="1"/>
  <c r="AG630" i="1"/>
  <c r="AF630" i="1"/>
  <c r="AG629" i="1"/>
  <c r="AF629" i="1"/>
  <c r="AG628" i="1"/>
  <c r="AF628" i="1"/>
  <c r="AG627" i="1"/>
  <c r="AF627" i="1"/>
  <c r="AG626" i="1"/>
  <c r="AF626" i="1"/>
  <c r="AG625" i="1"/>
  <c r="AF625" i="1"/>
  <c r="AG624" i="1"/>
  <c r="AF624" i="1"/>
  <c r="AG623" i="1"/>
  <c r="AF623" i="1"/>
  <c r="AG622" i="1"/>
  <c r="AF622" i="1"/>
  <c r="AG621" i="1"/>
  <c r="AF621" i="1"/>
  <c r="AG620" i="1"/>
  <c r="AF620" i="1"/>
  <c r="AG619" i="1"/>
  <c r="AF619" i="1"/>
  <c r="AG618" i="1"/>
  <c r="AF618" i="1"/>
  <c r="AG617" i="1"/>
  <c r="AF617" i="1"/>
  <c r="AG616" i="1"/>
  <c r="AF616" i="1"/>
  <c r="AG615" i="1"/>
  <c r="AF615" i="1"/>
  <c r="AG614" i="1"/>
  <c r="AF614" i="1"/>
  <c r="AG613" i="1"/>
  <c r="AF613" i="1"/>
  <c r="AG612" i="1"/>
  <c r="AF612" i="1"/>
  <c r="AG611" i="1"/>
  <c r="AF611" i="1"/>
  <c r="AG610" i="1"/>
  <c r="AF610" i="1"/>
  <c r="AG609" i="1"/>
  <c r="AF609" i="1"/>
  <c r="AG608" i="1"/>
  <c r="AF608" i="1"/>
  <c r="AG607" i="1"/>
  <c r="AF607" i="1"/>
  <c r="AG606" i="1"/>
  <c r="AF606" i="1"/>
  <c r="AG605" i="1"/>
  <c r="AF605" i="1"/>
  <c r="AG604" i="1"/>
  <c r="AF604" i="1"/>
  <c r="AG603" i="1"/>
  <c r="AF603" i="1"/>
  <c r="AG602" i="1"/>
  <c r="AF602" i="1"/>
  <c r="AG601" i="1"/>
  <c r="AF601" i="1"/>
  <c r="AG600" i="1"/>
  <c r="AF600" i="1"/>
  <c r="AG599" i="1"/>
  <c r="AF599" i="1"/>
  <c r="AG598" i="1"/>
  <c r="AF598" i="1"/>
  <c r="AG597" i="1"/>
  <c r="AF597" i="1"/>
  <c r="AG596" i="1"/>
  <c r="AF596" i="1"/>
  <c r="AG595" i="1"/>
  <c r="AF595" i="1"/>
  <c r="AG594" i="1"/>
  <c r="AF594" i="1"/>
  <c r="AG593" i="1"/>
  <c r="AF593" i="1"/>
  <c r="AG592" i="1"/>
  <c r="AF592" i="1"/>
  <c r="AG591" i="1"/>
  <c r="AF591" i="1"/>
  <c r="AG590" i="1"/>
  <c r="AF590" i="1"/>
  <c r="AG589" i="1"/>
  <c r="AF589" i="1"/>
  <c r="AG588" i="1"/>
  <c r="AF588" i="1"/>
  <c r="AG587" i="1"/>
  <c r="AF587" i="1"/>
  <c r="AG586" i="1"/>
  <c r="AF586" i="1"/>
  <c r="AG585" i="1"/>
  <c r="AF585" i="1"/>
  <c r="AG584" i="1"/>
  <c r="AF584" i="1"/>
  <c r="AG583" i="1"/>
  <c r="AF583" i="1"/>
  <c r="AG582" i="1"/>
  <c r="AF582" i="1"/>
  <c r="AG581" i="1"/>
  <c r="AF581" i="1"/>
  <c r="AG580" i="1"/>
  <c r="AF580" i="1"/>
  <c r="AG579" i="1"/>
  <c r="AF579" i="1"/>
  <c r="AG578" i="1"/>
  <c r="AF578" i="1"/>
  <c r="AG577" i="1"/>
  <c r="AF577" i="1"/>
  <c r="AG576" i="1"/>
  <c r="AF576" i="1"/>
  <c r="AG575" i="1"/>
  <c r="AF575" i="1"/>
  <c r="AG574" i="1"/>
  <c r="AF574" i="1"/>
  <c r="AG573" i="1"/>
  <c r="AF573" i="1"/>
  <c r="AG572" i="1"/>
  <c r="AF572" i="1"/>
  <c r="AG571" i="1"/>
  <c r="AF571" i="1"/>
  <c r="AG570" i="1"/>
  <c r="AF570" i="1"/>
  <c r="AG569" i="1"/>
  <c r="AF569" i="1"/>
  <c r="AG568" i="1"/>
  <c r="AF568" i="1"/>
  <c r="AG567" i="1"/>
  <c r="AF567" i="1"/>
  <c r="AG566" i="1"/>
  <c r="AF566" i="1"/>
  <c r="AG565" i="1"/>
  <c r="AF565" i="1"/>
  <c r="AG564" i="1"/>
  <c r="AF564" i="1"/>
  <c r="AG563" i="1"/>
  <c r="AF563" i="1"/>
  <c r="AG562" i="1"/>
  <c r="AF562" i="1"/>
  <c r="AG561" i="1"/>
  <c r="AF561" i="1"/>
  <c r="AG560" i="1"/>
  <c r="AF560" i="1"/>
  <c r="AG559" i="1"/>
  <c r="AF559" i="1"/>
  <c r="AG558" i="1"/>
  <c r="AF558" i="1"/>
  <c r="AG557" i="1"/>
  <c r="AF557" i="1"/>
  <c r="AG556" i="1"/>
  <c r="AF556" i="1"/>
  <c r="AG555" i="1"/>
  <c r="AF555" i="1"/>
  <c r="AG554" i="1"/>
  <c r="AF554" i="1"/>
  <c r="AG553" i="1"/>
  <c r="AF553" i="1"/>
  <c r="AG552" i="1"/>
  <c r="AF552" i="1"/>
  <c r="AG551" i="1"/>
  <c r="AF551" i="1"/>
  <c r="AG550" i="1"/>
  <c r="AF550" i="1"/>
  <c r="AG549" i="1"/>
  <c r="AF549" i="1"/>
  <c r="AG548" i="1"/>
  <c r="AF548" i="1"/>
  <c r="AG547" i="1"/>
  <c r="AF547" i="1"/>
  <c r="AG546" i="1"/>
  <c r="AF546" i="1"/>
  <c r="AG545" i="1"/>
  <c r="AF545" i="1"/>
  <c r="AG544" i="1"/>
  <c r="AF544" i="1"/>
  <c r="AG543" i="1"/>
  <c r="AF543" i="1"/>
  <c r="AG542" i="1"/>
  <c r="AF542" i="1"/>
  <c r="AG541" i="1"/>
  <c r="AF541" i="1"/>
  <c r="AG540" i="1"/>
  <c r="AF540" i="1"/>
  <c r="AG539" i="1"/>
  <c r="AF539" i="1"/>
  <c r="AG538" i="1"/>
  <c r="AF538" i="1"/>
  <c r="AG537" i="1"/>
  <c r="AF537" i="1"/>
  <c r="AG536" i="1"/>
  <c r="AF536" i="1"/>
  <c r="AG535" i="1"/>
  <c r="AF535" i="1"/>
  <c r="AG534" i="1"/>
  <c r="AF534" i="1"/>
  <c r="AG533" i="1"/>
  <c r="AF533" i="1"/>
  <c r="AG532" i="1"/>
  <c r="AF532" i="1"/>
  <c r="AG531" i="1"/>
  <c r="AF531" i="1"/>
  <c r="AG530" i="1"/>
  <c r="AF530" i="1"/>
  <c r="AG529" i="1"/>
  <c r="AF529" i="1"/>
  <c r="AG528" i="1"/>
  <c r="AF528" i="1"/>
  <c r="AG527" i="1"/>
  <c r="AF527" i="1"/>
  <c r="AG526" i="1"/>
  <c r="AF526" i="1"/>
  <c r="AG525" i="1"/>
  <c r="AF525" i="1"/>
  <c r="AG524" i="1"/>
  <c r="AF524" i="1"/>
  <c r="AG523" i="1"/>
  <c r="AF523" i="1"/>
  <c r="AG522" i="1"/>
  <c r="AF522" i="1"/>
  <c r="AG521" i="1"/>
  <c r="AF521" i="1"/>
  <c r="AG520" i="1"/>
  <c r="AF520" i="1"/>
  <c r="AG519" i="1"/>
  <c r="AF519" i="1"/>
  <c r="AG518" i="1"/>
  <c r="AF518" i="1"/>
  <c r="AG517" i="1"/>
  <c r="AF517" i="1"/>
  <c r="AG516" i="1"/>
  <c r="AF516" i="1"/>
  <c r="AG515" i="1"/>
  <c r="AF515" i="1"/>
  <c r="AG514" i="1"/>
  <c r="AF514" i="1"/>
  <c r="AG513" i="1"/>
  <c r="AF513" i="1"/>
  <c r="AG512" i="1"/>
  <c r="AF512" i="1"/>
  <c r="AG511" i="1"/>
  <c r="AF511" i="1"/>
  <c r="AG510" i="1"/>
  <c r="AF510" i="1"/>
  <c r="AG509" i="1"/>
  <c r="AF509" i="1"/>
  <c r="AG508" i="1"/>
  <c r="AF508" i="1"/>
  <c r="AG507" i="1"/>
  <c r="AF507" i="1"/>
  <c r="AG506" i="1"/>
  <c r="AF506" i="1"/>
  <c r="AG505" i="1"/>
  <c r="AF505" i="1"/>
  <c r="AG504" i="1"/>
  <c r="AF504" i="1"/>
  <c r="AG503" i="1"/>
  <c r="AF503" i="1"/>
  <c r="AG502" i="1"/>
  <c r="AF502" i="1"/>
  <c r="AG501" i="1"/>
  <c r="AF501" i="1"/>
  <c r="AG500" i="1"/>
  <c r="AF500" i="1"/>
  <c r="AG499" i="1"/>
  <c r="AF499" i="1"/>
  <c r="AG498" i="1"/>
  <c r="AF498" i="1"/>
  <c r="AG497" i="1"/>
  <c r="AF497" i="1"/>
  <c r="AG496" i="1"/>
  <c r="AF496" i="1"/>
  <c r="AG495" i="1"/>
  <c r="AF495" i="1"/>
  <c r="AG494" i="1"/>
  <c r="AF494" i="1"/>
  <c r="AG493" i="1"/>
  <c r="AF493" i="1"/>
  <c r="AG492" i="1"/>
  <c r="AF492" i="1"/>
  <c r="AG491" i="1"/>
  <c r="AF491" i="1"/>
  <c r="AG490" i="1"/>
  <c r="AF490" i="1"/>
  <c r="AG489" i="1"/>
  <c r="AF489" i="1"/>
  <c r="AG488" i="1"/>
  <c r="AF488" i="1"/>
  <c r="AG487" i="1"/>
  <c r="AF487" i="1"/>
  <c r="AG486" i="1"/>
  <c r="AF486" i="1"/>
  <c r="AG485" i="1"/>
  <c r="AF485" i="1"/>
  <c r="AG484" i="1"/>
  <c r="AF484" i="1"/>
  <c r="AG483" i="1"/>
  <c r="AF483" i="1"/>
  <c r="AG482" i="1"/>
  <c r="AF482" i="1"/>
  <c r="AG481" i="1"/>
  <c r="AF481" i="1"/>
  <c r="AG480" i="1"/>
  <c r="AF480" i="1"/>
  <c r="AG479" i="1"/>
  <c r="AF479" i="1"/>
  <c r="AG478" i="1"/>
  <c r="AF478" i="1"/>
  <c r="AG477" i="1"/>
  <c r="AF477" i="1"/>
  <c r="AG476" i="1"/>
  <c r="AF476" i="1"/>
  <c r="AG475" i="1"/>
  <c r="AF475" i="1"/>
  <c r="AG474" i="1"/>
  <c r="AF474" i="1"/>
  <c r="AG473" i="1"/>
  <c r="AF473" i="1"/>
  <c r="AG472" i="1"/>
  <c r="AF472" i="1"/>
  <c r="AG471" i="1"/>
  <c r="AF471" i="1"/>
  <c r="AG470" i="1"/>
  <c r="AF470" i="1"/>
  <c r="AG469" i="1"/>
  <c r="AF469" i="1"/>
  <c r="AG468" i="1"/>
  <c r="AF468" i="1"/>
  <c r="AG467" i="1"/>
  <c r="AF467" i="1"/>
  <c r="AG466" i="1"/>
  <c r="AF466" i="1"/>
  <c r="AG465" i="1"/>
  <c r="AF465" i="1"/>
  <c r="AG464" i="1"/>
  <c r="AF464" i="1"/>
  <c r="AG463" i="1"/>
  <c r="AF463" i="1"/>
  <c r="AG462" i="1"/>
  <c r="AF462" i="1"/>
  <c r="AG461" i="1"/>
  <c r="AF461" i="1"/>
  <c r="AG460" i="1"/>
  <c r="AF460" i="1"/>
  <c r="AG459" i="1"/>
  <c r="AF459" i="1"/>
  <c r="AG458" i="1"/>
  <c r="AF458" i="1"/>
  <c r="AG457" i="1"/>
  <c r="AF457" i="1"/>
  <c r="AG456" i="1"/>
  <c r="AF456" i="1"/>
  <c r="AG455" i="1"/>
  <c r="AF455" i="1"/>
  <c r="AG454" i="1"/>
  <c r="AF454" i="1"/>
  <c r="AG453" i="1"/>
  <c r="AF453" i="1"/>
  <c r="AG452" i="1"/>
  <c r="AF452" i="1"/>
  <c r="AG451" i="1"/>
  <c r="AF451" i="1"/>
  <c r="AG450" i="1"/>
  <c r="AF450" i="1"/>
  <c r="AG449" i="1"/>
  <c r="AF449" i="1"/>
  <c r="AG448" i="1"/>
  <c r="AF448" i="1"/>
  <c r="AG447" i="1"/>
  <c r="AF447" i="1"/>
  <c r="AG446" i="1"/>
  <c r="AF446" i="1"/>
  <c r="AG445" i="1"/>
  <c r="AF445" i="1"/>
  <c r="AG444" i="1"/>
  <c r="AF444" i="1"/>
  <c r="AG443" i="1"/>
  <c r="AF443" i="1"/>
  <c r="AG442" i="1"/>
  <c r="AF442" i="1"/>
  <c r="AG441" i="1"/>
  <c r="AF441" i="1"/>
  <c r="AG440" i="1"/>
  <c r="AF440" i="1"/>
  <c r="AG439" i="1"/>
  <c r="AF439" i="1"/>
  <c r="AG438" i="1"/>
  <c r="AF438" i="1"/>
  <c r="AG437" i="1"/>
  <c r="AF437" i="1"/>
  <c r="AG436" i="1"/>
  <c r="AF436" i="1"/>
  <c r="AG435" i="1"/>
  <c r="AF435" i="1"/>
  <c r="AG434" i="1"/>
  <c r="AF434" i="1"/>
  <c r="AG433" i="1"/>
  <c r="AF433" i="1"/>
  <c r="AG432" i="1"/>
  <c r="AF432" i="1"/>
  <c r="AG431" i="1"/>
  <c r="AF431" i="1"/>
  <c r="AG430" i="1"/>
  <c r="AF430" i="1"/>
  <c r="AG429" i="1"/>
  <c r="AF429" i="1"/>
  <c r="AG428" i="1"/>
  <c r="AF428" i="1"/>
  <c r="AG427" i="1"/>
  <c r="AF427" i="1"/>
  <c r="AG426" i="1"/>
  <c r="AF426" i="1"/>
  <c r="AG425" i="1"/>
  <c r="AF425" i="1"/>
  <c r="AG424" i="1"/>
  <c r="AF424" i="1"/>
  <c r="AG423" i="1"/>
  <c r="AF423" i="1"/>
  <c r="AG422" i="1"/>
  <c r="AF422" i="1"/>
  <c r="AG421" i="1"/>
  <c r="AF421" i="1"/>
  <c r="AG420" i="1"/>
  <c r="AF420" i="1"/>
  <c r="AG419" i="1"/>
  <c r="AF419" i="1"/>
  <c r="AG418" i="1"/>
  <c r="AF418" i="1"/>
  <c r="AG417" i="1"/>
  <c r="AF417" i="1"/>
  <c r="AG416" i="1"/>
  <c r="AF416" i="1"/>
  <c r="AG415" i="1"/>
  <c r="AF415" i="1"/>
  <c r="AG414" i="1"/>
  <c r="AF414" i="1"/>
  <c r="AG413" i="1"/>
  <c r="AF413" i="1"/>
  <c r="AG412" i="1"/>
  <c r="AF412" i="1"/>
  <c r="AG411" i="1"/>
  <c r="AF411" i="1"/>
  <c r="AG410" i="1"/>
  <c r="AF410" i="1"/>
  <c r="AG409" i="1"/>
  <c r="AF409" i="1"/>
  <c r="AG408" i="1"/>
  <c r="AF408" i="1"/>
  <c r="AG407" i="1"/>
  <c r="AF407" i="1"/>
  <c r="AG406" i="1"/>
  <c r="AF406" i="1"/>
  <c r="AG405" i="1"/>
  <c r="AF405" i="1"/>
  <c r="AG404" i="1"/>
  <c r="AF404" i="1"/>
  <c r="AG403" i="1"/>
  <c r="AF403" i="1"/>
  <c r="AG402" i="1"/>
  <c r="AF402" i="1"/>
  <c r="AG401" i="1"/>
  <c r="AF401" i="1"/>
  <c r="AG400" i="1"/>
  <c r="AF400" i="1"/>
  <c r="AG399" i="1"/>
  <c r="AF399" i="1"/>
  <c r="AG398" i="1"/>
  <c r="AF398" i="1"/>
  <c r="AG397" i="1"/>
  <c r="AF397" i="1"/>
  <c r="AG396" i="1"/>
  <c r="AF396" i="1"/>
  <c r="AG395" i="1"/>
  <c r="AF395" i="1"/>
  <c r="AG394" i="1"/>
  <c r="AF394" i="1"/>
  <c r="AG393" i="1"/>
  <c r="AF393" i="1"/>
  <c r="AG392" i="1"/>
  <c r="AF392" i="1"/>
  <c r="AG391" i="1"/>
  <c r="AF391" i="1"/>
  <c r="AG390" i="1"/>
  <c r="AF390" i="1"/>
  <c r="AG389" i="1"/>
  <c r="AF389" i="1"/>
  <c r="AG388" i="1"/>
  <c r="AF388" i="1"/>
  <c r="AG387" i="1"/>
  <c r="AF387" i="1"/>
  <c r="AG386" i="1"/>
  <c r="AF386" i="1"/>
  <c r="AG385" i="1"/>
  <c r="AF385" i="1"/>
  <c r="AG384" i="1"/>
  <c r="AF384" i="1"/>
  <c r="AG383" i="1"/>
  <c r="AF383" i="1"/>
  <c r="AG382" i="1"/>
  <c r="AF382" i="1"/>
  <c r="AG381" i="1"/>
  <c r="AF381" i="1"/>
  <c r="AG380" i="1"/>
  <c r="AF380" i="1"/>
  <c r="AG379" i="1"/>
  <c r="AF379" i="1"/>
  <c r="AG378" i="1"/>
  <c r="AF378" i="1"/>
  <c r="AG377" i="1"/>
  <c r="AF377" i="1"/>
  <c r="AG376" i="1"/>
  <c r="AF376" i="1"/>
  <c r="AG375" i="1"/>
  <c r="AF375" i="1"/>
  <c r="AG374" i="1"/>
  <c r="AF374" i="1"/>
  <c r="AG373" i="1"/>
  <c r="AF373" i="1"/>
  <c r="AG372" i="1"/>
  <c r="AF372" i="1"/>
  <c r="AG371" i="1"/>
  <c r="AF371" i="1"/>
  <c r="AG370" i="1"/>
  <c r="AF370" i="1"/>
  <c r="AG369" i="1"/>
  <c r="AF369" i="1"/>
  <c r="AG368" i="1"/>
  <c r="AF368" i="1"/>
  <c r="AG367" i="1"/>
  <c r="AF367" i="1"/>
  <c r="AG366" i="1"/>
  <c r="AF366" i="1"/>
  <c r="AG365" i="1"/>
  <c r="AF365" i="1"/>
  <c r="AG364" i="1"/>
  <c r="AF364" i="1"/>
  <c r="AG363" i="1"/>
  <c r="AF363" i="1"/>
  <c r="AG362" i="1"/>
  <c r="AF362" i="1"/>
  <c r="AG361" i="1"/>
  <c r="AF361" i="1"/>
  <c r="AG360" i="1"/>
  <c r="AF360" i="1"/>
  <c r="AG359" i="1"/>
  <c r="AF359" i="1"/>
  <c r="AG358" i="1"/>
  <c r="AF358" i="1"/>
  <c r="AG357" i="1"/>
  <c r="AF357" i="1"/>
  <c r="AG356" i="1"/>
  <c r="AF356" i="1"/>
  <c r="AG355" i="1"/>
  <c r="AF355" i="1"/>
  <c r="AG354" i="1"/>
  <c r="AF354" i="1"/>
  <c r="AG353" i="1"/>
  <c r="AF353" i="1"/>
  <c r="AG352" i="1"/>
  <c r="AF352" i="1"/>
  <c r="AG351" i="1"/>
  <c r="AF351" i="1"/>
  <c r="AG350" i="1"/>
  <c r="AF350" i="1"/>
  <c r="AG349" i="1"/>
  <c r="AF349" i="1"/>
  <c r="AG348" i="1"/>
  <c r="AF348" i="1"/>
  <c r="AG347" i="1"/>
  <c r="AF347" i="1"/>
  <c r="AG346" i="1"/>
  <c r="AF346" i="1"/>
  <c r="AG345" i="1"/>
  <c r="AF345" i="1"/>
  <c r="AG344" i="1"/>
  <c r="AF344" i="1"/>
  <c r="AG343" i="1"/>
  <c r="AF343" i="1"/>
  <c r="AG342" i="1"/>
  <c r="AF342" i="1"/>
  <c r="AG341" i="1"/>
  <c r="AF341" i="1"/>
  <c r="AG340" i="1"/>
  <c r="AF340" i="1"/>
  <c r="AG339" i="1"/>
  <c r="AF339" i="1"/>
  <c r="AG338" i="1"/>
  <c r="AF338" i="1"/>
  <c r="AG337" i="1"/>
  <c r="AF337" i="1"/>
  <c r="AG336" i="1"/>
  <c r="AF336" i="1"/>
  <c r="AG335" i="1"/>
  <c r="AF335" i="1"/>
  <c r="AG334" i="1"/>
  <c r="AF334" i="1"/>
  <c r="AG333" i="1"/>
  <c r="AF333" i="1"/>
  <c r="AG332" i="1"/>
  <c r="AF332" i="1"/>
  <c r="AG331" i="1"/>
  <c r="AF331" i="1"/>
  <c r="AG330" i="1"/>
  <c r="AF330" i="1"/>
  <c r="AG329" i="1"/>
  <c r="AF329" i="1"/>
  <c r="AG328" i="1"/>
  <c r="AF328" i="1"/>
  <c r="AG327" i="1"/>
  <c r="AF327" i="1"/>
  <c r="AG326" i="1"/>
  <c r="AF326" i="1"/>
  <c r="AG325" i="1"/>
  <c r="AF325" i="1"/>
  <c r="AG324" i="1"/>
  <c r="AF324" i="1"/>
  <c r="AG323" i="1"/>
  <c r="AF323" i="1"/>
  <c r="AG322" i="1"/>
  <c r="AF322" i="1"/>
  <c r="AG321" i="1"/>
  <c r="AF321" i="1"/>
  <c r="AG320" i="1"/>
  <c r="AF320" i="1"/>
  <c r="AG319" i="1"/>
  <c r="AF319" i="1"/>
  <c r="AG318" i="1"/>
  <c r="AF318" i="1"/>
  <c r="AG317" i="1"/>
  <c r="AF317" i="1"/>
  <c r="AG316" i="1"/>
  <c r="AF316" i="1"/>
  <c r="AG315" i="1"/>
  <c r="AF315" i="1"/>
  <c r="AG314" i="1"/>
  <c r="AF314" i="1"/>
  <c r="AG313" i="1"/>
  <c r="AF313" i="1"/>
  <c r="AG312" i="1"/>
  <c r="AF312" i="1"/>
  <c r="AG311" i="1"/>
  <c r="AF311" i="1"/>
  <c r="AG310" i="1"/>
  <c r="AF310" i="1"/>
  <c r="AG309" i="1"/>
  <c r="AF309" i="1"/>
  <c r="AG308" i="1"/>
  <c r="AF308" i="1"/>
  <c r="AG307" i="1"/>
  <c r="AF307" i="1"/>
  <c r="AG306" i="1"/>
  <c r="AF306" i="1"/>
  <c r="AG305" i="1"/>
  <c r="AF305" i="1"/>
  <c r="AG304" i="1"/>
  <c r="AF304" i="1"/>
  <c r="AG303" i="1"/>
  <c r="AF303" i="1"/>
  <c r="AG302" i="1"/>
  <c r="AF302" i="1"/>
  <c r="AG301" i="1"/>
  <c r="AF301" i="1"/>
  <c r="AG300" i="1"/>
  <c r="AF300" i="1"/>
  <c r="AG299" i="1"/>
  <c r="AF299" i="1"/>
  <c r="AG298" i="1"/>
  <c r="AF298" i="1"/>
  <c r="AG297" i="1"/>
  <c r="AF297" i="1"/>
  <c r="AG296" i="1"/>
  <c r="AF296" i="1"/>
  <c r="AG295" i="1"/>
  <c r="AF295" i="1"/>
  <c r="AG294" i="1"/>
  <c r="AF294" i="1"/>
  <c r="AG293" i="1"/>
  <c r="AF293" i="1"/>
  <c r="AG292" i="1"/>
  <c r="AF292" i="1"/>
  <c r="AG291" i="1"/>
  <c r="AF291" i="1"/>
  <c r="AG290" i="1"/>
  <c r="AF290" i="1"/>
  <c r="AG289" i="1"/>
  <c r="AF289" i="1"/>
  <c r="AG288" i="1"/>
  <c r="AF288" i="1"/>
  <c r="AG287" i="1"/>
  <c r="AF287" i="1"/>
  <c r="AG286" i="1"/>
  <c r="AF286" i="1"/>
  <c r="AG285" i="1"/>
  <c r="AF285" i="1"/>
  <c r="AG284" i="1"/>
  <c r="AF284" i="1"/>
  <c r="AG283" i="1"/>
  <c r="AF283" i="1"/>
  <c r="AG282" i="1"/>
  <c r="AF282" i="1"/>
  <c r="AG281" i="1"/>
  <c r="AF281" i="1"/>
  <c r="AG280" i="1"/>
  <c r="AF280" i="1"/>
  <c r="AG279" i="1"/>
  <c r="AF279" i="1"/>
  <c r="AG278" i="1"/>
  <c r="AF278" i="1"/>
  <c r="AG277" i="1"/>
  <c r="AF277" i="1"/>
  <c r="AG276" i="1"/>
  <c r="AF276" i="1"/>
  <c r="AG275" i="1"/>
  <c r="AF275" i="1"/>
  <c r="AG274" i="1"/>
  <c r="AF274" i="1"/>
  <c r="AG273" i="1"/>
  <c r="AF273" i="1"/>
  <c r="AG272" i="1"/>
  <c r="AF272" i="1"/>
  <c r="AG271" i="1"/>
  <c r="AF271" i="1"/>
  <c r="AG270" i="1"/>
  <c r="AF270" i="1"/>
  <c r="AG269" i="1"/>
  <c r="AF269" i="1"/>
  <c r="AG268" i="1"/>
  <c r="AF268" i="1"/>
  <c r="AG267" i="1"/>
  <c r="AF267" i="1"/>
  <c r="AG266" i="1"/>
  <c r="AF266" i="1"/>
  <c r="AG265" i="1"/>
  <c r="AF265" i="1"/>
  <c r="AG264" i="1"/>
  <c r="AF264" i="1"/>
  <c r="AG263" i="1"/>
  <c r="AF263" i="1"/>
  <c r="AG262" i="1"/>
  <c r="AF262" i="1"/>
  <c r="AG261" i="1"/>
  <c r="AF261" i="1"/>
  <c r="AG260" i="1"/>
  <c r="AF260" i="1"/>
  <c r="AG259" i="1"/>
  <c r="AF259" i="1"/>
  <c r="AG258" i="1"/>
  <c r="AF258" i="1"/>
  <c r="AG257" i="1"/>
  <c r="AF257" i="1"/>
  <c r="AG256" i="1"/>
  <c r="AF256" i="1"/>
  <c r="AG255" i="1"/>
  <c r="AF255" i="1"/>
  <c r="AG254" i="1"/>
  <c r="AF254" i="1"/>
  <c r="AG253" i="1"/>
  <c r="AF253" i="1"/>
  <c r="AG252" i="1"/>
  <c r="AF252" i="1"/>
  <c r="AG251" i="1"/>
  <c r="AF251" i="1"/>
  <c r="AG250" i="1"/>
  <c r="AF250" i="1"/>
  <c r="AG249" i="1"/>
  <c r="AF249" i="1"/>
  <c r="AG248" i="1"/>
  <c r="AF248" i="1"/>
  <c r="AG247" i="1"/>
  <c r="AF247" i="1"/>
  <c r="AG246" i="1"/>
  <c r="AF246" i="1"/>
  <c r="AG245" i="1"/>
  <c r="AF245" i="1"/>
  <c r="AG244" i="1"/>
  <c r="AF244" i="1"/>
  <c r="AG243" i="1"/>
  <c r="AF243" i="1"/>
  <c r="AG242" i="1"/>
  <c r="AF242" i="1"/>
  <c r="AG241" i="1"/>
  <c r="AF241" i="1"/>
  <c r="AG240" i="1"/>
  <c r="AF240" i="1"/>
  <c r="AG239" i="1"/>
  <c r="AF239" i="1"/>
  <c r="AG238" i="1"/>
  <c r="AF238" i="1"/>
  <c r="AG237" i="1"/>
  <c r="AF237" i="1"/>
  <c r="AG236" i="1"/>
  <c r="AF236" i="1"/>
  <c r="AG235" i="1"/>
  <c r="AF235" i="1"/>
  <c r="AG234" i="1"/>
  <c r="AF234" i="1"/>
  <c r="AG233" i="1"/>
  <c r="AF233" i="1"/>
  <c r="AG232" i="1"/>
  <c r="AF232" i="1"/>
  <c r="AG231" i="1"/>
  <c r="AF231" i="1"/>
  <c r="AG230" i="1"/>
  <c r="AF230" i="1"/>
  <c r="AG229" i="1"/>
  <c r="AF229" i="1"/>
  <c r="AG228" i="1"/>
  <c r="AF228" i="1"/>
  <c r="AG227" i="1"/>
  <c r="AF227" i="1"/>
  <c r="AG226" i="1"/>
  <c r="AF226" i="1"/>
  <c r="AG225" i="1"/>
  <c r="AF225" i="1"/>
  <c r="AG224" i="1"/>
  <c r="AF224" i="1"/>
  <c r="AG223" i="1"/>
  <c r="AF223" i="1"/>
  <c r="AG222" i="1"/>
  <c r="AF222" i="1"/>
  <c r="AG221" i="1"/>
  <c r="AF221" i="1"/>
  <c r="AG220" i="1"/>
  <c r="AF220" i="1"/>
  <c r="AG219" i="1"/>
  <c r="AF219" i="1"/>
  <c r="AG218" i="1"/>
  <c r="AF218" i="1"/>
  <c r="AG217" i="1"/>
  <c r="AF217" i="1"/>
  <c r="AG216" i="1"/>
  <c r="AF216" i="1"/>
  <c r="AG215" i="1"/>
  <c r="AF215" i="1"/>
  <c r="AG214" i="1"/>
  <c r="AF214" i="1"/>
  <c r="AG213" i="1"/>
  <c r="AF213" i="1"/>
  <c r="AG212" i="1"/>
  <c r="AF212" i="1"/>
  <c r="AG211" i="1"/>
  <c r="AF211" i="1"/>
  <c r="AG210" i="1"/>
  <c r="AF210" i="1"/>
  <c r="AG209" i="1"/>
  <c r="AF209" i="1"/>
  <c r="AG208" i="1"/>
  <c r="AF208" i="1"/>
  <c r="AG207" i="1"/>
  <c r="AF207" i="1"/>
  <c r="AG206" i="1"/>
  <c r="AF206" i="1"/>
  <c r="AG205" i="1"/>
  <c r="AF205" i="1"/>
  <c r="AG204" i="1"/>
  <c r="AF204" i="1"/>
  <c r="AG203" i="1"/>
  <c r="AF203" i="1"/>
  <c r="AG202" i="1"/>
  <c r="AF202" i="1"/>
  <c r="AG201" i="1"/>
  <c r="AF201" i="1"/>
  <c r="AG200" i="1"/>
  <c r="AF200" i="1"/>
  <c r="AG199" i="1"/>
  <c r="AF199" i="1"/>
  <c r="AG198" i="1"/>
  <c r="AF198" i="1"/>
  <c r="AG197" i="1"/>
  <c r="AF197" i="1"/>
  <c r="AG196" i="1"/>
  <c r="AF196" i="1"/>
  <c r="AG195" i="1"/>
  <c r="AF195" i="1"/>
  <c r="AG194" i="1"/>
  <c r="AF194" i="1"/>
  <c r="AG193" i="1"/>
  <c r="AF193" i="1"/>
  <c r="AG192" i="1"/>
  <c r="AF192" i="1"/>
  <c r="AG191" i="1"/>
  <c r="AF191" i="1"/>
  <c r="AG190" i="1"/>
  <c r="AF190" i="1"/>
  <c r="AG189" i="1"/>
  <c r="AF189" i="1"/>
  <c r="AG188" i="1"/>
  <c r="AF188" i="1"/>
  <c r="AG187" i="1"/>
  <c r="AF187" i="1"/>
  <c r="AG186" i="1"/>
  <c r="AF186" i="1"/>
  <c r="AG185" i="1"/>
  <c r="AF185" i="1"/>
  <c r="AG184" i="1"/>
  <c r="AF184" i="1"/>
  <c r="AG183" i="1"/>
  <c r="AF183" i="1"/>
  <c r="AG182" i="1"/>
  <c r="AF182" i="1"/>
  <c r="AG181" i="1"/>
  <c r="AF181" i="1"/>
  <c r="AG180" i="1"/>
  <c r="AF180" i="1"/>
  <c r="AG179" i="1"/>
  <c r="AF179" i="1"/>
  <c r="AG178" i="1"/>
  <c r="AF178" i="1"/>
  <c r="AG177" i="1"/>
  <c r="AF177" i="1"/>
  <c r="AG176" i="1"/>
  <c r="AF176" i="1"/>
  <c r="AG175" i="1"/>
  <c r="AF175" i="1"/>
  <c r="AG174" i="1"/>
  <c r="AF174" i="1"/>
  <c r="AG173" i="1"/>
  <c r="AF173" i="1"/>
  <c r="AG172" i="1"/>
  <c r="AF172" i="1"/>
  <c r="AG171" i="1"/>
  <c r="AF171" i="1"/>
  <c r="AG170" i="1"/>
  <c r="AF170" i="1"/>
  <c r="AG169" i="1"/>
  <c r="AF169" i="1"/>
  <c r="AG168" i="1"/>
  <c r="AF168" i="1"/>
  <c r="AG167" i="1"/>
  <c r="AF167" i="1"/>
  <c r="AG166" i="1"/>
  <c r="AF166" i="1"/>
  <c r="AG165" i="1"/>
  <c r="AF165" i="1"/>
  <c r="AG164" i="1"/>
  <c r="AF164" i="1"/>
  <c r="AG163" i="1"/>
  <c r="AF163" i="1"/>
  <c r="AG162" i="1"/>
  <c r="AF162" i="1"/>
  <c r="AG161" i="1"/>
  <c r="AF161" i="1"/>
  <c r="AG160" i="1"/>
  <c r="AF160" i="1"/>
  <c r="AG159" i="1"/>
  <c r="AF159" i="1"/>
  <c r="AG158" i="1"/>
  <c r="AF158" i="1"/>
  <c r="AG157" i="1"/>
  <c r="AF157" i="1"/>
  <c r="AG156" i="1"/>
  <c r="AF156" i="1"/>
  <c r="AG155" i="1"/>
  <c r="AF155" i="1"/>
  <c r="AG154" i="1"/>
  <c r="AF154" i="1"/>
  <c r="AG153" i="1"/>
  <c r="AF153" i="1"/>
  <c r="AG152" i="1"/>
  <c r="AF152" i="1"/>
  <c r="AG151" i="1"/>
  <c r="AF151" i="1"/>
  <c r="AG150" i="1"/>
  <c r="AF150" i="1"/>
  <c r="AG149" i="1"/>
  <c r="AF149" i="1"/>
  <c r="AG148" i="1"/>
  <c r="AF148" i="1"/>
  <c r="AG147" i="1"/>
  <c r="AF147" i="1"/>
  <c r="AG146" i="1"/>
  <c r="AF146" i="1"/>
  <c r="AG145" i="1"/>
  <c r="AF145" i="1"/>
  <c r="AG144" i="1"/>
  <c r="AF144" i="1"/>
  <c r="AG143" i="1"/>
  <c r="AF143" i="1"/>
  <c r="AG142" i="1"/>
  <c r="AF142" i="1"/>
  <c r="AG141" i="1"/>
  <c r="AF141" i="1"/>
  <c r="AG140" i="1"/>
  <c r="AF140" i="1"/>
  <c r="AG139" i="1"/>
  <c r="AF139" i="1"/>
  <c r="AG138" i="1"/>
  <c r="AF138" i="1"/>
  <c r="AG137" i="1"/>
  <c r="AF137" i="1"/>
  <c r="AG136" i="1"/>
  <c r="AF136" i="1"/>
  <c r="AG135" i="1"/>
  <c r="AF135" i="1"/>
  <c r="AG134" i="1"/>
  <c r="AF134" i="1"/>
  <c r="AG133" i="1"/>
  <c r="AF133" i="1"/>
  <c r="AG132" i="1"/>
  <c r="AF132" i="1"/>
  <c r="AG131" i="1"/>
  <c r="AF131" i="1"/>
  <c r="AG130" i="1"/>
  <c r="AF130" i="1"/>
  <c r="AG129" i="1"/>
  <c r="AF129" i="1"/>
  <c r="AG128" i="1"/>
  <c r="AF128" i="1"/>
  <c r="AG127" i="1"/>
  <c r="AF127" i="1"/>
  <c r="AG126" i="1"/>
  <c r="AF126" i="1"/>
  <c r="AG125" i="1"/>
  <c r="AF125" i="1"/>
  <c r="AG124" i="1"/>
  <c r="AF124" i="1"/>
  <c r="AG123" i="1"/>
  <c r="AF123" i="1"/>
  <c r="AG122" i="1"/>
  <c r="AF122" i="1"/>
  <c r="AG121" i="1"/>
  <c r="AF121" i="1"/>
  <c r="AG120" i="1"/>
  <c r="AF120" i="1"/>
  <c r="AG119" i="1"/>
  <c r="AF119" i="1"/>
  <c r="AG118" i="1"/>
  <c r="AF118" i="1"/>
  <c r="AG117" i="1"/>
  <c r="AF117" i="1"/>
  <c r="AG116" i="1"/>
  <c r="AF116" i="1"/>
  <c r="AG115" i="1"/>
  <c r="AF115" i="1"/>
  <c r="AG114" i="1"/>
  <c r="AF114" i="1"/>
  <c r="AG113" i="1"/>
  <c r="AF113" i="1"/>
  <c r="AG112" i="1"/>
  <c r="AF112" i="1"/>
  <c r="AG111" i="1"/>
  <c r="AF111" i="1"/>
  <c r="AG110" i="1"/>
  <c r="AF110" i="1"/>
  <c r="AG109" i="1"/>
  <c r="AF109" i="1"/>
  <c r="AG108" i="1"/>
  <c r="AF108" i="1"/>
  <c r="AG107" i="1"/>
  <c r="AF107" i="1"/>
  <c r="AG106" i="1"/>
  <c r="AF106" i="1"/>
  <c r="AG105" i="1"/>
  <c r="AF105" i="1"/>
  <c r="AG104" i="1"/>
  <c r="AF104" i="1"/>
  <c r="AG103" i="1"/>
  <c r="AF103" i="1"/>
  <c r="AG102" i="1"/>
  <c r="AF102" i="1"/>
  <c r="AG101" i="1"/>
  <c r="AF101" i="1"/>
  <c r="AG100" i="1"/>
  <c r="AF100" i="1"/>
  <c r="AG99" i="1"/>
  <c r="AF99" i="1"/>
  <c r="AG98" i="1"/>
  <c r="AF98" i="1"/>
  <c r="AG97" i="1"/>
  <c r="AF97" i="1"/>
  <c r="AG96" i="1"/>
  <c r="AF96" i="1"/>
  <c r="AG95" i="1"/>
  <c r="AF95" i="1"/>
  <c r="AG94" i="1"/>
  <c r="AF94" i="1"/>
  <c r="AG93" i="1"/>
  <c r="AF93" i="1"/>
  <c r="AG92" i="1"/>
  <c r="AF92" i="1"/>
  <c r="AG91" i="1"/>
  <c r="AF91" i="1"/>
  <c r="AG90" i="1"/>
  <c r="AF90" i="1"/>
  <c r="AG89" i="1"/>
  <c r="AF89" i="1"/>
  <c r="AG88" i="1"/>
  <c r="AF88" i="1"/>
  <c r="AG87" i="1"/>
  <c r="AF87" i="1"/>
  <c r="AG86" i="1"/>
  <c r="AF86" i="1"/>
  <c r="AG85" i="1"/>
  <c r="AF85" i="1"/>
  <c r="AG84" i="1"/>
  <c r="AF84" i="1"/>
  <c r="AG83" i="1"/>
  <c r="AF83" i="1"/>
  <c r="AG82" i="1"/>
  <c r="AF82" i="1"/>
  <c r="AG81" i="1"/>
  <c r="AF81" i="1"/>
  <c r="AG80" i="1"/>
  <c r="AF80" i="1"/>
  <c r="AG79" i="1"/>
  <c r="AF79" i="1"/>
  <c r="AG78" i="1"/>
  <c r="AF78" i="1"/>
  <c r="AG77" i="1"/>
  <c r="AF77" i="1"/>
  <c r="AG76" i="1"/>
  <c r="AF76" i="1"/>
  <c r="AG75" i="1"/>
  <c r="AF75" i="1"/>
  <c r="AG74" i="1"/>
  <c r="AF74" i="1"/>
  <c r="AG73" i="1"/>
  <c r="AF73" i="1"/>
  <c r="AG72" i="1"/>
  <c r="AF72" i="1"/>
  <c r="AG71" i="1"/>
  <c r="AF71" i="1"/>
  <c r="AG70" i="1"/>
  <c r="AF70" i="1"/>
  <c r="AG69" i="1"/>
  <c r="AF69" i="1"/>
  <c r="AG68" i="1"/>
  <c r="AF68" i="1"/>
  <c r="AG67" i="1"/>
  <c r="AF67" i="1"/>
  <c r="AG66" i="1"/>
  <c r="AF66" i="1"/>
  <c r="AG65" i="1"/>
  <c r="AF65" i="1"/>
  <c r="AG64" i="1"/>
  <c r="AF64" i="1"/>
  <c r="AG63" i="1"/>
  <c r="AF63" i="1"/>
  <c r="AG62" i="1"/>
  <c r="AF62" i="1"/>
  <c r="AG61" i="1"/>
  <c r="AF61" i="1"/>
  <c r="AG60" i="1"/>
  <c r="AF60" i="1"/>
  <c r="AG59" i="1"/>
  <c r="AF59" i="1"/>
  <c r="AG58" i="1"/>
  <c r="AF58" i="1"/>
  <c r="AG57" i="1"/>
  <c r="AF57" i="1"/>
  <c r="AG56" i="1"/>
  <c r="AF56" i="1"/>
  <c r="AG55" i="1"/>
  <c r="AF55" i="1"/>
  <c r="AG54" i="1"/>
  <c r="AF54" i="1"/>
  <c r="AG53" i="1"/>
  <c r="AF53" i="1"/>
  <c r="AG52" i="1"/>
  <c r="AF52" i="1"/>
  <c r="AG51" i="1"/>
  <c r="AF51" i="1"/>
  <c r="AG50" i="1"/>
  <c r="AF50" i="1"/>
  <c r="AG49" i="1"/>
  <c r="AF49" i="1"/>
  <c r="AG48" i="1"/>
  <c r="AF48" i="1"/>
  <c r="AG47" i="1"/>
  <c r="AF47" i="1"/>
  <c r="AG46" i="1"/>
  <c r="AF46" i="1"/>
  <c r="AG45" i="1"/>
  <c r="AF45" i="1"/>
  <c r="AG44" i="1"/>
  <c r="AF44" i="1"/>
  <c r="AG43" i="1"/>
  <c r="AF43" i="1"/>
  <c r="AG42" i="1"/>
  <c r="AF42" i="1"/>
  <c r="AG41" i="1"/>
  <c r="AF41" i="1"/>
  <c r="AG40" i="1"/>
  <c r="AF40" i="1"/>
  <c r="AG39" i="1"/>
  <c r="AF39" i="1"/>
  <c r="AG38" i="1"/>
  <c r="AF38" i="1"/>
  <c r="AG37" i="1"/>
  <c r="AF37" i="1"/>
  <c r="AG36" i="1"/>
  <c r="AF36" i="1"/>
  <c r="AG35" i="1"/>
  <c r="AF35" i="1"/>
  <c r="AG34" i="1"/>
  <c r="AF34" i="1"/>
  <c r="AG33" i="1"/>
  <c r="AF33" i="1"/>
  <c r="AG32" i="1"/>
  <c r="AF32" i="1"/>
  <c r="AG31" i="1"/>
  <c r="AF31" i="1"/>
  <c r="AG30" i="1"/>
  <c r="AF30" i="1"/>
  <c r="AG29" i="1"/>
  <c r="AF29" i="1"/>
  <c r="AG28" i="1"/>
  <c r="AF28" i="1"/>
  <c r="AG27" i="1"/>
  <c r="AF27" i="1"/>
  <c r="AG26" i="1"/>
  <c r="AF26" i="1"/>
  <c r="AG25" i="1"/>
  <c r="AF25" i="1"/>
  <c r="AG24" i="1"/>
  <c r="AF24" i="1"/>
  <c r="AG23" i="1"/>
  <c r="AF23" i="1"/>
  <c r="AG22" i="1"/>
  <c r="AF22" i="1"/>
  <c r="AG21" i="1"/>
  <c r="AF21" i="1"/>
  <c r="AG20" i="1"/>
  <c r="AF20" i="1"/>
  <c r="AG19" i="1"/>
  <c r="AF19" i="1"/>
  <c r="AG18" i="1"/>
  <c r="AF18" i="1"/>
  <c r="AG17" i="1"/>
  <c r="AF17" i="1"/>
  <c r="AG16" i="1"/>
  <c r="AG11" i="1" s="1"/>
  <c r="AG10" i="1" s="1"/>
  <c r="AF16" i="1"/>
  <c r="AG15" i="1"/>
  <c r="AF15" i="1"/>
  <c r="AG14" i="1"/>
  <c r="AF14" i="1"/>
  <c r="AG13" i="1"/>
  <c r="AF13" i="1"/>
  <c r="AF11" i="1"/>
  <c r="AF10" i="1" s="1"/>
  <c r="N13" i="1"/>
  <c r="O11" i="1"/>
  <c r="O10" i="1" s="1"/>
  <c r="O2462" i="1"/>
  <c r="O2461" i="1"/>
  <c r="O2460" i="1"/>
  <c r="O2459" i="1"/>
  <c r="O2458" i="1"/>
  <c r="O2457" i="1"/>
  <c r="O2456" i="1"/>
  <c r="O2455" i="1"/>
  <c r="O2454" i="1"/>
  <c r="O2453" i="1"/>
  <c r="O2452" i="1"/>
  <c r="O2451" i="1"/>
  <c r="O2450" i="1"/>
  <c r="O2449" i="1"/>
  <c r="O2448" i="1"/>
  <c r="O2447" i="1"/>
  <c r="O2446" i="1"/>
  <c r="O2445" i="1"/>
  <c r="O2444" i="1"/>
  <c r="O2443" i="1"/>
  <c r="O2442" i="1"/>
  <c r="O2441" i="1"/>
  <c r="O2440" i="1"/>
  <c r="O2439" i="1"/>
  <c r="O2438" i="1"/>
  <c r="O2437" i="1"/>
  <c r="O2436" i="1"/>
  <c r="O2435" i="1"/>
  <c r="O2434" i="1"/>
  <c r="O2433" i="1"/>
  <c r="O2432" i="1"/>
  <c r="O2431" i="1"/>
  <c r="O2430" i="1"/>
  <c r="O2429" i="1"/>
  <c r="O2428" i="1"/>
  <c r="O2427" i="1"/>
  <c r="O2426" i="1"/>
  <c r="O2425" i="1"/>
  <c r="O2424" i="1"/>
  <c r="O2423" i="1"/>
  <c r="O2422" i="1"/>
  <c r="O2421" i="1"/>
  <c r="O2420" i="1"/>
  <c r="O2419" i="1"/>
  <c r="O2418" i="1"/>
  <c r="O2417" i="1"/>
  <c r="O2416" i="1"/>
  <c r="O2415" i="1"/>
  <c r="O2414" i="1"/>
  <c r="O2413" i="1"/>
  <c r="O2412" i="1"/>
  <c r="O2411" i="1"/>
  <c r="O2410" i="1"/>
  <c r="O2409" i="1"/>
  <c r="O2408" i="1"/>
  <c r="O2407" i="1"/>
  <c r="O2406" i="1"/>
  <c r="O2405" i="1"/>
  <c r="O2404" i="1"/>
  <c r="O2403" i="1"/>
  <c r="O2402" i="1"/>
  <c r="O2401" i="1"/>
  <c r="O2400" i="1"/>
  <c r="O2399" i="1"/>
  <c r="O2398" i="1"/>
  <c r="O2397" i="1"/>
  <c r="O2396" i="1"/>
  <c r="O2395" i="1"/>
  <c r="O2394" i="1"/>
  <c r="O2393" i="1"/>
  <c r="O2392" i="1"/>
  <c r="O2391" i="1"/>
  <c r="O2390" i="1"/>
  <c r="O2389" i="1"/>
  <c r="O2388" i="1"/>
  <c r="O2387" i="1"/>
  <c r="O2386" i="1"/>
  <c r="O2385" i="1"/>
  <c r="O2384" i="1"/>
  <c r="O2383" i="1"/>
  <c r="O2382" i="1"/>
  <c r="O2381" i="1"/>
  <c r="O2380" i="1"/>
  <c r="O2379" i="1"/>
  <c r="O2378" i="1"/>
  <c r="O2377" i="1"/>
  <c r="O2376" i="1"/>
  <c r="O2375" i="1"/>
  <c r="O2374" i="1"/>
  <c r="O2373" i="1"/>
  <c r="O2372" i="1"/>
  <c r="O2371" i="1"/>
  <c r="O2370" i="1"/>
  <c r="O2369" i="1"/>
  <c r="O2368" i="1"/>
  <c r="O2367" i="1"/>
  <c r="O2366" i="1"/>
  <c r="O2365" i="1"/>
  <c r="O2364" i="1"/>
  <c r="O2363" i="1"/>
  <c r="O2362" i="1"/>
  <c r="O2361" i="1"/>
  <c r="O2360" i="1"/>
  <c r="O2359" i="1"/>
  <c r="O2358" i="1"/>
  <c r="O2357" i="1"/>
  <c r="O2356" i="1"/>
  <c r="O2355" i="1"/>
  <c r="O2354" i="1"/>
  <c r="O2353" i="1"/>
  <c r="O2352" i="1"/>
  <c r="O2351" i="1"/>
  <c r="O2350" i="1"/>
  <c r="O2349" i="1"/>
  <c r="O2348" i="1"/>
  <c r="O2347" i="1"/>
  <c r="O2346" i="1"/>
  <c r="O2345" i="1"/>
  <c r="O2344" i="1"/>
  <c r="O2343" i="1"/>
  <c r="O2342" i="1"/>
  <c r="O2341" i="1"/>
  <c r="O2340" i="1"/>
  <c r="O2339" i="1"/>
  <c r="O2338" i="1"/>
  <c r="O2337" i="1"/>
  <c r="O2336" i="1"/>
  <c r="O2335" i="1"/>
  <c r="O2334" i="1"/>
  <c r="O2333" i="1"/>
  <c r="O2332" i="1"/>
  <c r="O2331" i="1"/>
  <c r="O2330" i="1"/>
  <c r="O2329" i="1"/>
  <c r="O2328" i="1"/>
  <c r="O2327" i="1"/>
  <c r="O2326" i="1"/>
  <c r="O2325" i="1"/>
  <c r="O2324" i="1"/>
  <c r="O2323" i="1"/>
  <c r="O2322" i="1"/>
  <c r="O2321" i="1"/>
  <c r="O2320" i="1"/>
  <c r="O2319" i="1"/>
  <c r="O2318" i="1"/>
  <c r="O2317" i="1"/>
  <c r="O2316" i="1"/>
  <c r="O2315" i="1"/>
  <c r="O2314" i="1"/>
  <c r="O2313" i="1"/>
  <c r="O2312" i="1"/>
  <c r="O2311" i="1"/>
  <c r="O2310" i="1"/>
  <c r="O2309" i="1"/>
  <c r="O2308" i="1"/>
  <c r="O2307" i="1"/>
  <c r="O2306" i="1"/>
  <c r="O2305" i="1"/>
  <c r="O2304" i="1"/>
  <c r="O2303" i="1"/>
  <c r="O2302" i="1"/>
  <c r="O2301" i="1"/>
  <c r="O2300" i="1"/>
  <c r="O2299" i="1"/>
  <c r="O2298" i="1"/>
  <c r="O2297" i="1"/>
  <c r="O2296" i="1"/>
  <c r="O2295" i="1"/>
  <c r="O2294" i="1"/>
  <c r="O2293" i="1"/>
  <c r="O2292" i="1"/>
  <c r="O2291" i="1"/>
  <c r="O2290" i="1"/>
  <c r="O2289" i="1"/>
  <c r="O2288" i="1"/>
  <c r="O2287" i="1"/>
  <c r="O2286" i="1"/>
  <c r="O2285" i="1"/>
  <c r="O2284" i="1"/>
  <c r="O2283" i="1"/>
  <c r="O2282" i="1"/>
  <c r="O2281" i="1"/>
  <c r="O2280" i="1"/>
  <c r="O2279" i="1"/>
  <c r="O2278" i="1"/>
  <c r="O2277" i="1"/>
  <c r="O2276" i="1"/>
  <c r="O2275" i="1"/>
  <c r="O2274" i="1"/>
  <c r="O2273" i="1"/>
  <c r="O2272" i="1"/>
  <c r="O2271" i="1"/>
  <c r="O2270" i="1"/>
  <c r="O2269" i="1"/>
  <c r="O2268" i="1"/>
  <c r="O2267" i="1"/>
  <c r="O2266" i="1"/>
  <c r="O2265" i="1"/>
  <c r="O2264" i="1"/>
  <c r="O2263" i="1"/>
  <c r="O2262" i="1"/>
  <c r="O2261" i="1"/>
  <c r="O2260" i="1"/>
  <c r="O2259" i="1"/>
  <c r="O2258" i="1"/>
  <c r="O2257" i="1"/>
  <c r="O2256" i="1"/>
  <c r="O2255" i="1"/>
  <c r="O2254" i="1"/>
  <c r="O2253" i="1"/>
  <c r="O2252" i="1"/>
  <c r="O2251" i="1"/>
  <c r="O2250" i="1"/>
  <c r="O2249" i="1"/>
  <c r="O2248" i="1"/>
  <c r="O2247" i="1"/>
  <c r="O2246" i="1"/>
  <c r="O2245" i="1"/>
  <c r="O2244" i="1"/>
  <c r="O2243" i="1"/>
  <c r="O2242" i="1"/>
  <c r="O2241" i="1"/>
  <c r="O2240" i="1"/>
  <c r="O2239" i="1"/>
  <c r="O2238" i="1"/>
  <c r="O2237" i="1"/>
  <c r="O2236" i="1"/>
  <c r="O2235" i="1"/>
  <c r="O2234" i="1"/>
  <c r="O2233" i="1"/>
  <c r="O2232" i="1"/>
  <c r="O2231" i="1"/>
  <c r="O2230" i="1"/>
  <c r="O2229" i="1"/>
  <c r="O2228" i="1"/>
  <c r="O2227" i="1"/>
  <c r="O2226" i="1"/>
  <c r="O2225" i="1"/>
  <c r="O2224" i="1"/>
  <c r="O2223" i="1"/>
  <c r="O2222" i="1"/>
  <c r="O2221" i="1"/>
  <c r="O2220" i="1"/>
  <c r="O2219" i="1"/>
  <c r="O2218" i="1"/>
  <c r="O2217" i="1"/>
  <c r="O2216" i="1"/>
  <c r="O2215" i="1"/>
  <c r="O2214" i="1"/>
  <c r="O2213" i="1"/>
  <c r="O2212" i="1"/>
  <c r="O2211" i="1"/>
  <c r="O2210" i="1"/>
  <c r="O2209" i="1"/>
  <c r="O2208" i="1"/>
  <c r="O2207" i="1"/>
  <c r="O2206" i="1"/>
  <c r="O2205" i="1"/>
  <c r="O2204" i="1"/>
  <c r="O2203" i="1"/>
  <c r="O2202" i="1"/>
  <c r="O2201" i="1"/>
  <c r="O2200" i="1"/>
  <c r="O2199" i="1"/>
  <c r="O2198" i="1"/>
  <c r="O2197" i="1"/>
  <c r="O2196" i="1"/>
  <c r="O2195" i="1"/>
  <c r="O2194" i="1"/>
  <c r="O2193" i="1"/>
  <c r="O2192" i="1"/>
  <c r="O2191" i="1"/>
  <c r="O2190" i="1"/>
  <c r="O2189" i="1"/>
  <c r="O2188" i="1"/>
  <c r="O2187" i="1"/>
  <c r="O2186" i="1"/>
  <c r="O2185" i="1"/>
  <c r="O2184" i="1"/>
  <c r="O2183" i="1"/>
  <c r="O2182" i="1"/>
  <c r="O2181" i="1"/>
  <c r="O2180" i="1"/>
  <c r="O2179" i="1"/>
  <c r="O2178" i="1"/>
  <c r="O2177" i="1"/>
  <c r="O2176" i="1"/>
  <c r="O2175" i="1"/>
  <c r="O2174" i="1"/>
  <c r="O2173" i="1"/>
  <c r="O2172" i="1"/>
  <c r="O2171" i="1"/>
  <c r="O2170" i="1"/>
  <c r="O2169" i="1"/>
  <c r="O2168" i="1"/>
  <c r="O2167" i="1"/>
  <c r="O2166" i="1"/>
  <c r="O2165" i="1"/>
  <c r="O2164" i="1"/>
  <c r="O2163" i="1"/>
  <c r="O2162" i="1"/>
  <c r="O2161" i="1"/>
  <c r="O2160" i="1"/>
  <c r="O2159" i="1"/>
  <c r="O2158" i="1"/>
  <c r="O2157" i="1"/>
  <c r="O2156" i="1"/>
  <c r="O2155" i="1"/>
  <c r="O2154" i="1"/>
  <c r="O2153" i="1"/>
  <c r="O2152" i="1"/>
  <c r="O2151" i="1"/>
  <c r="O2150" i="1"/>
  <c r="O2149" i="1"/>
  <c r="O2148" i="1"/>
  <c r="O2147" i="1"/>
  <c r="O2146" i="1"/>
  <c r="O2145" i="1"/>
  <c r="O2144" i="1"/>
  <c r="O2143" i="1"/>
  <c r="O2142" i="1"/>
  <c r="O2141" i="1"/>
  <c r="O2140" i="1"/>
  <c r="O2139" i="1"/>
  <c r="O2138" i="1"/>
  <c r="O2137" i="1"/>
  <c r="O2136" i="1"/>
  <c r="O2135" i="1"/>
  <c r="O2134" i="1"/>
  <c r="O2133" i="1"/>
  <c r="O2132" i="1"/>
  <c r="O2131" i="1"/>
  <c r="O2130" i="1"/>
  <c r="O2129" i="1"/>
  <c r="O2128" i="1"/>
  <c r="O2127" i="1"/>
  <c r="O2126" i="1"/>
  <c r="O2125" i="1"/>
  <c r="O2124" i="1"/>
  <c r="O2123" i="1"/>
  <c r="O2122" i="1"/>
  <c r="O2121" i="1"/>
  <c r="O2120" i="1"/>
  <c r="O2119" i="1"/>
  <c r="O2118" i="1"/>
  <c r="O2117" i="1"/>
  <c r="O2116" i="1"/>
  <c r="O2115" i="1"/>
  <c r="O2114" i="1"/>
  <c r="O2113" i="1"/>
  <c r="O2112" i="1"/>
  <c r="O2111" i="1"/>
  <c r="O2110" i="1"/>
  <c r="O2109" i="1"/>
  <c r="O2108" i="1"/>
  <c r="O2107" i="1"/>
  <c r="O2106" i="1"/>
  <c r="O2105" i="1"/>
  <c r="O2104" i="1"/>
  <c r="O2103" i="1"/>
  <c r="O2102" i="1"/>
  <c r="O2101" i="1"/>
  <c r="O2100" i="1"/>
  <c r="O2099" i="1"/>
  <c r="O2098" i="1"/>
  <c r="O2097" i="1"/>
  <c r="O2096" i="1"/>
  <c r="O2095" i="1"/>
  <c r="O2094" i="1"/>
  <c r="O2093" i="1"/>
  <c r="O2092" i="1"/>
  <c r="O2091" i="1"/>
  <c r="O2090" i="1"/>
  <c r="O2089" i="1"/>
  <c r="O2088" i="1"/>
  <c r="O2087" i="1"/>
  <c r="O2086" i="1"/>
  <c r="O2085" i="1"/>
  <c r="O2084" i="1"/>
  <c r="O2083" i="1"/>
  <c r="O2082" i="1"/>
  <c r="O2081" i="1"/>
  <c r="O2080" i="1"/>
  <c r="O2079" i="1"/>
  <c r="O2078" i="1"/>
  <c r="O2077" i="1"/>
  <c r="O2076" i="1"/>
  <c r="O2075" i="1"/>
  <c r="O2074" i="1"/>
  <c r="O2073" i="1"/>
  <c r="O2072" i="1"/>
  <c r="O2071" i="1"/>
  <c r="O2070" i="1"/>
  <c r="O2069" i="1"/>
  <c r="O2068" i="1"/>
  <c r="O2067" i="1"/>
  <c r="O2066" i="1"/>
  <c r="O2065" i="1"/>
  <c r="O2064" i="1"/>
  <c r="O2063" i="1"/>
  <c r="O2062" i="1"/>
  <c r="O2061" i="1"/>
  <c r="O2060" i="1"/>
  <c r="O2059" i="1"/>
  <c r="O2058" i="1"/>
  <c r="O2057" i="1"/>
  <c r="O2056" i="1"/>
  <c r="O2055" i="1"/>
  <c r="O2054" i="1"/>
  <c r="O2053" i="1"/>
  <c r="O2052" i="1"/>
  <c r="O2051" i="1"/>
  <c r="O2050" i="1"/>
  <c r="O2049" i="1"/>
  <c r="O2048" i="1"/>
  <c r="O2047" i="1"/>
  <c r="O2046" i="1"/>
  <c r="O2045" i="1"/>
  <c r="O2044" i="1"/>
  <c r="O2043" i="1"/>
  <c r="O2042" i="1"/>
  <c r="O2041" i="1"/>
  <c r="O2040" i="1"/>
  <c r="O2039" i="1"/>
  <c r="O2038" i="1"/>
  <c r="O2037" i="1"/>
  <c r="O2036" i="1"/>
  <c r="O2035" i="1"/>
  <c r="O2034" i="1"/>
  <c r="O2033" i="1"/>
  <c r="O2032" i="1"/>
  <c r="O2031" i="1"/>
  <c r="O2030" i="1"/>
  <c r="O2029" i="1"/>
  <c r="O2028" i="1"/>
  <c r="O2027" i="1"/>
  <c r="O2026" i="1"/>
  <c r="O2025" i="1"/>
  <c r="O2024" i="1"/>
  <c r="O2023" i="1"/>
  <c r="O2022" i="1"/>
  <c r="O2021" i="1"/>
  <c r="O2020" i="1"/>
  <c r="O2019" i="1"/>
  <c r="O2018" i="1"/>
  <c r="O2017" i="1"/>
  <c r="O2016" i="1"/>
  <c r="O2015" i="1"/>
  <c r="O2014" i="1"/>
  <c r="O2013" i="1"/>
  <c r="O2012" i="1"/>
  <c r="O2011" i="1"/>
  <c r="O2010" i="1"/>
  <c r="O2009" i="1"/>
  <c r="O2008" i="1"/>
  <c r="O2007" i="1"/>
  <c r="O2006" i="1"/>
  <c r="O2005" i="1"/>
  <c r="O2004" i="1"/>
  <c r="O2003" i="1"/>
  <c r="O2002" i="1"/>
  <c r="O2001" i="1"/>
  <c r="O2000" i="1"/>
  <c r="O1999" i="1"/>
  <c r="O1998" i="1"/>
  <c r="O1997" i="1"/>
  <c r="O1996" i="1"/>
  <c r="O1995" i="1"/>
  <c r="O1994" i="1"/>
  <c r="O1993" i="1"/>
  <c r="O1992" i="1"/>
  <c r="O1991" i="1"/>
  <c r="O1990" i="1"/>
  <c r="O1989" i="1"/>
  <c r="O1988" i="1"/>
  <c r="O1987" i="1"/>
  <c r="O1986" i="1"/>
  <c r="O1985" i="1"/>
  <c r="O1984" i="1"/>
  <c r="O1983" i="1"/>
  <c r="O1982" i="1"/>
  <c r="O1981" i="1"/>
  <c r="O1980" i="1"/>
  <c r="O1979" i="1"/>
  <c r="O1978" i="1"/>
  <c r="O1977" i="1"/>
  <c r="O1976" i="1"/>
  <c r="O1975" i="1"/>
  <c r="O1974" i="1"/>
  <c r="O1973" i="1"/>
  <c r="O1972" i="1"/>
  <c r="O1971" i="1"/>
  <c r="O1970" i="1"/>
  <c r="O1969" i="1"/>
  <c r="O1968" i="1"/>
  <c r="O1967" i="1"/>
  <c r="O1966" i="1"/>
  <c r="O1965" i="1"/>
  <c r="O1964" i="1"/>
  <c r="O1963" i="1"/>
  <c r="O1962" i="1"/>
  <c r="O1961" i="1"/>
  <c r="O1960" i="1"/>
  <c r="O1959" i="1"/>
  <c r="O1958" i="1"/>
  <c r="O1957" i="1"/>
  <c r="O1956" i="1"/>
  <c r="O1955" i="1"/>
  <c r="O1954" i="1"/>
  <c r="O1953" i="1"/>
  <c r="O1952" i="1"/>
  <c r="O1951" i="1"/>
  <c r="O1950" i="1"/>
  <c r="O1949" i="1"/>
  <c r="O1948" i="1"/>
  <c r="O1947" i="1"/>
  <c r="O1946" i="1"/>
  <c r="O1945" i="1"/>
  <c r="O1944" i="1"/>
  <c r="O1943" i="1"/>
  <c r="O1942" i="1"/>
  <c r="O1941" i="1"/>
  <c r="O1940" i="1"/>
  <c r="O1939" i="1"/>
  <c r="O1938" i="1"/>
  <c r="O1937" i="1"/>
  <c r="O1936" i="1"/>
  <c r="O1935" i="1"/>
  <c r="O1934" i="1"/>
  <c r="O1933" i="1"/>
  <c r="O1932" i="1"/>
  <c r="O1931" i="1"/>
  <c r="O1930" i="1"/>
  <c r="O1929" i="1"/>
  <c r="O1928" i="1"/>
  <c r="O1927" i="1"/>
  <c r="O1926" i="1"/>
  <c r="O1925" i="1"/>
  <c r="O1924" i="1"/>
  <c r="O1923" i="1"/>
  <c r="O1922" i="1"/>
  <c r="O1921" i="1"/>
  <c r="O1920" i="1"/>
  <c r="O1919" i="1"/>
  <c r="O1918" i="1"/>
  <c r="O1917" i="1"/>
  <c r="O1916" i="1"/>
  <c r="O1915" i="1"/>
  <c r="O1914" i="1"/>
  <c r="O1913" i="1"/>
  <c r="O1912" i="1"/>
  <c r="O1911" i="1"/>
  <c r="O1910" i="1"/>
  <c r="O1909" i="1"/>
  <c r="O1908" i="1"/>
  <c r="O1907" i="1"/>
  <c r="O1906" i="1"/>
  <c r="O1905" i="1"/>
  <c r="O1904" i="1"/>
  <c r="O1903" i="1"/>
  <c r="O1902" i="1"/>
  <c r="O1901" i="1"/>
  <c r="O1900" i="1"/>
  <c r="O1899" i="1"/>
  <c r="O1898" i="1"/>
  <c r="O1897" i="1"/>
  <c r="O1896" i="1"/>
  <c r="O1895" i="1"/>
  <c r="O1894" i="1"/>
  <c r="O1893" i="1"/>
  <c r="O1892" i="1"/>
  <c r="O1891" i="1"/>
  <c r="O1890" i="1"/>
  <c r="O1889" i="1"/>
  <c r="O1888" i="1"/>
  <c r="O1887" i="1"/>
  <c r="O1886" i="1"/>
  <c r="O1885" i="1"/>
  <c r="O1884" i="1"/>
  <c r="O1883" i="1"/>
  <c r="O1882" i="1"/>
  <c r="O1881" i="1"/>
  <c r="O1880" i="1"/>
  <c r="O1879" i="1"/>
  <c r="O1878" i="1"/>
  <c r="O1877" i="1"/>
  <c r="O1876" i="1"/>
  <c r="O1875" i="1"/>
  <c r="O1874" i="1"/>
  <c r="O1873" i="1"/>
  <c r="O1872" i="1"/>
  <c r="O1871" i="1"/>
  <c r="O1870" i="1"/>
  <c r="O1869" i="1"/>
  <c r="O1868" i="1"/>
  <c r="O1867" i="1"/>
  <c r="O1866" i="1"/>
  <c r="O1865" i="1"/>
  <c r="O1864" i="1"/>
  <c r="O1863" i="1"/>
  <c r="O1862" i="1"/>
  <c r="O1861" i="1"/>
  <c r="O1860" i="1"/>
  <c r="O1859" i="1"/>
  <c r="O1858" i="1"/>
  <c r="O1857" i="1"/>
  <c r="O1856" i="1"/>
  <c r="O1855" i="1"/>
  <c r="O1854" i="1"/>
  <c r="O1853" i="1"/>
  <c r="O1852" i="1"/>
  <c r="O1851" i="1"/>
  <c r="O1850" i="1"/>
  <c r="O1849" i="1"/>
  <c r="O1848" i="1"/>
  <c r="O1847" i="1"/>
  <c r="O1846" i="1"/>
  <c r="O1845" i="1"/>
  <c r="O1844" i="1"/>
  <c r="O1843" i="1"/>
  <c r="O1842" i="1"/>
  <c r="O1841" i="1"/>
  <c r="O1840" i="1"/>
  <c r="O1839" i="1"/>
  <c r="O1838" i="1"/>
  <c r="O1837" i="1"/>
  <c r="O1836" i="1"/>
  <c r="O1835" i="1"/>
  <c r="O1834" i="1"/>
  <c r="O1833" i="1"/>
  <c r="O1832" i="1"/>
  <c r="O1831" i="1"/>
  <c r="O1830" i="1"/>
  <c r="O1829" i="1"/>
  <c r="O1828" i="1"/>
  <c r="O1827" i="1"/>
  <c r="O1826" i="1"/>
  <c r="O1825" i="1"/>
  <c r="O1824" i="1"/>
  <c r="O1823" i="1"/>
  <c r="O1822" i="1"/>
  <c r="O1821" i="1"/>
  <c r="O1820" i="1"/>
  <c r="O1819" i="1"/>
  <c r="O1818" i="1"/>
  <c r="O1817" i="1"/>
  <c r="O1816" i="1"/>
  <c r="O1815" i="1"/>
  <c r="O1814" i="1"/>
  <c r="O1813" i="1"/>
  <c r="O1812" i="1"/>
  <c r="O1811" i="1"/>
  <c r="O1810" i="1"/>
  <c r="O1809" i="1"/>
  <c r="O1808" i="1"/>
  <c r="O1807" i="1"/>
  <c r="O1806" i="1"/>
  <c r="O1805" i="1"/>
  <c r="O1804" i="1"/>
  <c r="O1803" i="1"/>
  <c r="O1802" i="1"/>
  <c r="O1801" i="1"/>
  <c r="O1800" i="1"/>
  <c r="O1799" i="1"/>
  <c r="O1798" i="1"/>
  <c r="O1797" i="1"/>
  <c r="O1796" i="1"/>
  <c r="O1795" i="1"/>
  <c r="O1794" i="1"/>
  <c r="O1793" i="1"/>
  <c r="O1792" i="1"/>
  <c r="O1791" i="1"/>
  <c r="O1790" i="1"/>
  <c r="O1789" i="1"/>
  <c r="O1788" i="1"/>
  <c r="O1787" i="1"/>
  <c r="O1786" i="1"/>
  <c r="O1785" i="1"/>
  <c r="O1784" i="1"/>
  <c r="O1783" i="1"/>
  <c r="O1782" i="1"/>
  <c r="O1781" i="1"/>
  <c r="O1780" i="1"/>
  <c r="O1779" i="1"/>
  <c r="O1778" i="1"/>
  <c r="O1777" i="1"/>
  <c r="O1776" i="1"/>
  <c r="O1775" i="1"/>
  <c r="O1774" i="1"/>
  <c r="O1773" i="1"/>
  <c r="O1772" i="1"/>
  <c r="O1771" i="1"/>
  <c r="O1770" i="1"/>
  <c r="O1769" i="1"/>
  <c r="O1768" i="1"/>
  <c r="O1767" i="1"/>
  <c r="O1766" i="1"/>
  <c r="O1765" i="1"/>
  <c r="O1764" i="1"/>
  <c r="O1763" i="1"/>
  <c r="O1762" i="1"/>
  <c r="O1761" i="1"/>
  <c r="O1760" i="1"/>
  <c r="O1759" i="1"/>
  <c r="O1758" i="1"/>
  <c r="O1757" i="1"/>
  <c r="O1756" i="1"/>
  <c r="O1755" i="1"/>
  <c r="O1754" i="1"/>
  <c r="O1753" i="1"/>
  <c r="O1752" i="1"/>
  <c r="O1751" i="1"/>
  <c r="O1750" i="1"/>
  <c r="O1749" i="1"/>
  <c r="O1748" i="1"/>
  <c r="O1747" i="1"/>
  <c r="O1746" i="1"/>
  <c r="O1745" i="1"/>
  <c r="O1744" i="1"/>
  <c r="O1743" i="1"/>
  <c r="O1742" i="1"/>
  <c r="O1741" i="1"/>
  <c r="O1740" i="1"/>
  <c r="O1739" i="1"/>
  <c r="O1738" i="1"/>
  <c r="O1737" i="1"/>
  <c r="O1736" i="1"/>
  <c r="O1735" i="1"/>
  <c r="O1734" i="1"/>
  <c r="O1733" i="1"/>
  <c r="O1732" i="1"/>
  <c r="O1731" i="1"/>
  <c r="O1730" i="1"/>
  <c r="O1729" i="1"/>
  <c r="O1728" i="1"/>
  <c r="O1727" i="1"/>
  <c r="O1726" i="1"/>
  <c r="O1725" i="1"/>
  <c r="O1724" i="1"/>
  <c r="O1723" i="1"/>
  <c r="O1722" i="1"/>
  <c r="O1721" i="1"/>
  <c r="O1720" i="1"/>
  <c r="O1719" i="1"/>
  <c r="O1718" i="1"/>
  <c r="O1717" i="1"/>
  <c r="O1716" i="1"/>
  <c r="O1715" i="1"/>
  <c r="O1714" i="1"/>
  <c r="O1713" i="1"/>
  <c r="O1712" i="1"/>
  <c r="O1711" i="1"/>
  <c r="O1710" i="1"/>
  <c r="O1709" i="1"/>
  <c r="O1708" i="1"/>
  <c r="O1707" i="1"/>
  <c r="O1706" i="1"/>
  <c r="O1705" i="1"/>
  <c r="O1704" i="1"/>
  <c r="O1703" i="1"/>
  <c r="O1702" i="1"/>
  <c r="O1701" i="1"/>
  <c r="O1700" i="1"/>
  <c r="O1699" i="1"/>
  <c r="O1698" i="1"/>
  <c r="O1697" i="1"/>
  <c r="O1696" i="1"/>
  <c r="O1695" i="1"/>
  <c r="O1694" i="1"/>
  <c r="O1693" i="1"/>
  <c r="O1692" i="1"/>
  <c r="O1691" i="1"/>
  <c r="O1690" i="1"/>
  <c r="O1689" i="1"/>
  <c r="O1688" i="1"/>
  <c r="O1687" i="1"/>
  <c r="O1686" i="1"/>
  <c r="O1685" i="1"/>
  <c r="O1684" i="1"/>
  <c r="O1683" i="1"/>
  <c r="O1682" i="1"/>
  <c r="O1681" i="1"/>
  <c r="O1680" i="1"/>
  <c r="O1679" i="1"/>
  <c r="O1678" i="1"/>
  <c r="O1677" i="1"/>
  <c r="O1676" i="1"/>
  <c r="O1675" i="1"/>
  <c r="O1674" i="1"/>
  <c r="O1673" i="1"/>
  <c r="O1672" i="1"/>
  <c r="O1671" i="1"/>
  <c r="O1670" i="1"/>
  <c r="O1669" i="1"/>
  <c r="O1668" i="1"/>
  <c r="O1667" i="1"/>
  <c r="O1666" i="1"/>
  <c r="O1665" i="1"/>
  <c r="O1664" i="1"/>
  <c r="O1663" i="1"/>
  <c r="O1662" i="1"/>
  <c r="O1661" i="1"/>
  <c r="O1660" i="1"/>
  <c r="O1659" i="1"/>
  <c r="O1658" i="1"/>
  <c r="O1657" i="1"/>
  <c r="O1656" i="1"/>
  <c r="O1655" i="1"/>
  <c r="O1654" i="1"/>
  <c r="O1653" i="1"/>
  <c r="O1652" i="1"/>
  <c r="O1651" i="1"/>
  <c r="O1650" i="1"/>
  <c r="O1649" i="1"/>
  <c r="O1648" i="1"/>
  <c r="O1647" i="1"/>
  <c r="O1646" i="1"/>
  <c r="O1645" i="1"/>
  <c r="O1644" i="1"/>
  <c r="O1643" i="1"/>
  <c r="O1642" i="1"/>
  <c r="O1641" i="1"/>
  <c r="O1640" i="1"/>
  <c r="O1639" i="1"/>
  <c r="O1638" i="1"/>
  <c r="O1637" i="1"/>
  <c r="O1636" i="1"/>
  <c r="O1635" i="1"/>
  <c r="O1634" i="1"/>
  <c r="O1633" i="1"/>
  <c r="O1632" i="1"/>
  <c r="O1631" i="1"/>
  <c r="O1630" i="1"/>
  <c r="O1629" i="1"/>
  <c r="O1628" i="1"/>
  <c r="O1627" i="1"/>
  <c r="O1626" i="1"/>
  <c r="O1625" i="1"/>
  <c r="O1624" i="1"/>
  <c r="O1623" i="1"/>
  <c r="O1622" i="1"/>
  <c r="O1621" i="1"/>
  <c r="O1620" i="1"/>
  <c r="O1619" i="1"/>
  <c r="O1618" i="1"/>
  <c r="O1617" i="1"/>
  <c r="O1616" i="1"/>
  <c r="O1615" i="1"/>
  <c r="O1614" i="1"/>
  <c r="O1613" i="1"/>
  <c r="O1612" i="1"/>
  <c r="O1611" i="1"/>
  <c r="O1610" i="1"/>
  <c r="O1609" i="1"/>
  <c r="O1608" i="1"/>
  <c r="O1607" i="1"/>
  <c r="O1606" i="1"/>
  <c r="O1605" i="1"/>
  <c r="O1604" i="1"/>
  <c r="O1603" i="1"/>
  <c r="O1602" i="1"/>
  <c r="O1601" i="1"/>
  <c r="O1600" i="1"/>
  <c r="O1599" i="1"/>
  <c r="O1598" i="1"/>
  <c r="O1597" i="1"/>
  <c r="O1596" i="1"/>
  <c r="O1595" i="1"/>
  <c r="O1594" i="1"/>
  <c r="O1593" i="1"/>
  <c r="O1592" i="1"/>
  <c r="O1591" i="1"/>
  <c r="O1590" i="1"/>
  <c r="O1589" i="1"/>
  <c r="O1588" i="1"/>
  <c r="O1587" i="1"/>
  <c r="O1586" i="1"/>
  <c r="O1585" i="1"/>
  <c r="O1584" i="1"/>
  <c r="O1583" i="1"/>
  <c r="O1582" i="1"/>
  <c r="O1581" i="1"/>
  <c r="O1580" i="1"/>
  <c r="O1579" i="1"/>
  <c r="O1578" i="1"/>
  <c r="O1577" i="1"/>
  <c r="O1576" i="1"/>
  <c r="O1575" i="1"/>
  <c r="O1574" i="1"/>
  <c r="O1573" i="1"/>
  <c r="O1572" i="1"/>
  <c r="O1571" i="1"/>
  <c r="O1570" i="1"/>
  <c r="O1569" i="1"/>
  <c r="O1568" i="1"/>
  <c r="O1567" i="1"/>
  <c r="O1566" i="1"/>
  <c r="O1565" i="1"/>
  <c r="O1564" i="1"/>
  <c r="O1563" i="1"/>
  <c r="O1562" i="1"/>
  <c r="O1561" i="1"/>
  <c r="O1560" i="1"/>
  <c r="O1559" i="1"/>
  <c r="O1558" i="1"/>
  <c r="O1557" i="1"/>
  <c r="O1556" i="1"/>
  <c r="O1555" i="1"/>
  <c r="O1554" i="1"/>
  <c r="O1553" i="1"/>
  <c r="O1552" i="1"/>
  <c r="O1551" i="1"/>
  <c r="O1550" i="1"/>
  <c r="O1549" i="1"/>
  <c r="O1548" i="1"/>
  <c r="O1547" i="1"/>
  <c r="O1546" i="1"/>
  <c r="O1545" i="1"/>
  <c r="O1544" i="1"/>
  <c r="O1543" i="1"/>
  <c r="O1542" i="1"/>
  <c r="O1541" i="1"/>
  <c r="O1540" i="1"/>
  <c r="O1539" i="1"/>
  <c r="O1538" i="1"/>
  <c r="O1537" i="1"/>
  <c r="O1536" i="1"/>
  <c r="O1535" i="1"/>
  <c r="O1534" i="1"/>
  <c r="O1533" i="1"/>
  <c r="O1532" i="1"/>
  <c r="O1531" i="1"/>
  <c r="O1530" i="1"/>
  <c r="O1529" i="1"/>
  <c r="O1528" i="1"/>
  <c r="O1527" i="1"/>
  <c r="O1526" i="1"/>
  <c r="O1525" i="1"/>
  <c r="O1524" i="1"/>
  <c r="O1523" i="1"/>
  <c r="O1522" i="1"/>
  <c r="O1521" i="1"/>
  <c r="O1520" i="1"/>
  <c r="O1519" i="1"/>
  <c r="O1518" i="1"/>
  <c r="O1517" i="1"/>
  <c r="O1516" i="1"/>
  <c r="O1515" i="1"/>
  <c r="O1514" i="1"/>
  <c r="O1513" i="1"/>
  <c r="O1512" i="1"/>
  <c r="O1511" i="1"/>
  <c r="O1510" i="1"/>
  <c r="O1509" i="1"/>
  <c r="O1508" i="1"/>
  <c r="O1507" i="1"/>
  <c r="O1506" i="1"/>
  <c r="O1505" i="1"/>
  <c r="O1504" i="1"/>
  <c r="O1503" i="1"/>
  <c r="O1502" i="1"/>
  <c r="O1501" i="1"/>
  <c r="O1500" i="1"/>
  <c r="O1499" i="1"/>
  <c r="O1498" i="1"/>
  <c r="O1497" i="1"/>
  <c r="O1496" i="1"/>
  <c r="O1495" i="1"/>
  <c r="O1494" i="1"/>
  <c r="O1493" i="1"/>
  <c r="O1492" i="1"/>
  <c r="O1491" i="1"/>
  <c r="O1490" i="1"/>
  <c r="O1489" i="1"/>
  <c r="O1488" i="1"/>
  <c r="O1487" i="1"/>
  <c r="O1486" i="1"/>
  <c r="O1485" i="1"/>
  <c r="O1484" i="1"/>
  <c r="O1483" i="1"/>
  <c r="O1482" i="1"/>
  <c r="O1481" i="1"/>
  <c r="O1480" i="1"/>
  <c r="O1479" i="1"/>
  <c r="O1478" i="1"/>
  <c r="O1477" i="1"/>
  <c r="O1476" i="1"/>
  <c r="O1475" i="1"/>
  <c r="O1474" i="1"/>
  <c r="O1473" i="1"/>
  <c r="O1472" i="1"/>
  <c r="O1471" i="1"/>
  <c r="O1470" i="1"/>
  <c r="O1469" i="1"/>
  <c r="O1468" i="1"/>
  <c r="O1467" i="1"/>
  <c r="O1466" i="1"/>
  <c r="O1465" i="1"/>
  <c r="O1464" i="1"/>
  <c r="O1463" i="1"/>
  <c r="O1462" i="1"/>
  <c r="O1461" i="1"/>
  <c r="O1460" i="1"/>
  <c r="O1459" i="1"/>
  <c r="O1458" i="1"/>
  <c r="O1457" i="1"/>
  <c r="O1456" i="1"/>
  <c r="O1455" i="1"/>
  <c r="O1454" i="1"/>
  <c r="O1453" i="1"/>
  <c r="O1452" i="1"/>
  <c r="O1451" i="1"/>
  <c r="O1450" i="1"/>
  <c r="O1449" i="1"/>
  <c r="O1448" i="1"/>
  <c r="O1447" i="1"/>
  <c r="O1446" i="1"/>
  <c r="O1445" i="1"/>
  <c r="O1444" i="1"/>
  <c r="O1443" i="1"/>
  <c r="O1442" i="1"/>
  <c r="O1441" i="1"/>
  <c r="O1440" i="1"/>
  <c r="O1439" i="1"/>
  <c r="O1438" i="1"/>
  <c r="O1437" i="1"/>
  <c r="O1436" i="1"/>
  <c r="O1435" i="1"/>
  <c r="O1434" i="1"/>
  <c r="O1433" i="1"/>
  <c r="O1432" i="1"/>
  <c r="O1431" i="1"/>
  <c r="O1430" i="1"/>
  <c r="O1429" i="1"/>
  <c r="O1428" i="1"/>
  <c r="O1427" i="1"/>
  <c r="O1426" i="1"/>
  <c r="O1425" i="1"/>
  <c r="O1424" i="1"/>
  <c r="O1423" i="1"/>
  <c r="O1422" i="1"/>
  <c r="O1421" i="1"/>
  <c r="O1420" i="1"/>
  <c r="O1419" i="1"/>
  <c r="O1418" i="1"/>
  <c r="O1417" i="1"/>
  <c r="O1416" i="1"/>
  <c r="O1415" i="1"/>
  <c r="O1414" i="1"/>
  <c r="O1413" i="1"/>
  <c r="O1412" i="1"/>
  <c r="O1411" i="1"/>
  <c r="O1410" i="1"/>
  <c r="O1409" i="1"/>
  <c r="O1408" i="1"/>
  <c r="O1407" i="1"/>
  <c r="O1406" i="1"/>
  <c r="O1405" i="1"/>
  <c r="O1404" i="1"/>
  <c r="O1403" i="1"/>
  <c r="O1402" i="1"/>
  <c r="O1401" i="1"/>
  <c r="O1400" i="1"/>
  <c r="O1399" i="1"/>
  <c r="O1398" i="1"/>
  <c r="O1397" i="1"/>
  <c r="O1396" i="1"/>
  <c r="O1395" i="1"/>
  <c r="O1394" i="1"/>
  <c r="O1393" i="1"/>
  <c r="O1392" i="1"/>
  <c r="O1391" i="1"/>
  <c r="O1390" i="1"/>
  <c r="O1389" i="1"/>
  <c r="O1388" i="1"/>
  <c r="O1387" i="1"/>
  <c r="O1386" i="1"/>
  <c r="O1385" i="1"/>
  <c r="O1384" i="1"/>
  <c r="O1383" i="1"/>
  <c r="O1382" i="1"/>
  <c r="O1381" i="1"/>
  <c r="O1380" i="1"/>
  <c r="O1379" i="1"/>
  <c r="O1378" i="1"/>
  <c r="O1377" i="1"/>
  <c r="O1376" i="1"/>
  <c r="O1375" i="1"/>
  <c r="O1374" i="1"/>
  <c r="O1373" i="1"/>
  <c r="O1372" i="1"/>
  <c r="O1371" i="1"/>
  <c r="O1370" i="1"/>
  <c r="O1369" i="1"/>
  <c r="O1368" i="1"/>
  <c r="O1367" i="1"/>
  <c r="O1366" i="1"/>
  <c r="O1365" i="1"/>
  <c r="O1364" i="1"/>
  <c r="O1363" i="1"/>
  <c r="O1362" i="1"/>
  <c r="O1361" i="1"/>
  <c r="O1360" i="1"/>
  <c r="O1359" i="1"/>
  <c r="O1358" i="1"/>
  <c r="O1357" i="1"/>
  <c r="O1356" i="1"/>
  <c r="O1355" i="1"/>
  <c r="O1354" i="1"/>
  <c r="O1353" i="1"/>
  <c r="O1352" i="1"/>
  <c r="O1351" i="1"/>
  <c r="O1350" i="1"/>
  <c r="O1349" i="1"/>
  <c r="O1348" i="1"/>
  <c r="O1347" i="1"/>
  <c r="O1346" i="1"/>
  <c r="O1345" i="1"/>
  <c r="O1344" i="1"/>
  <c r="O1343" i="1"/>
  <c r="O1342" i="1"/>
  <c r="O1341" i="1"/>
  <c r="O1340" i="1"/>
  <c r="O1339" i="1"/>
  <c r="O1338" i="1"/>
  <c r="O1337" i="1"/>
  <c r="O1336" i="1"/>
  <c r="O1335" i="1"/>
  <c r="O1334" i="1"/>
  <c r="O1333" i="1"/>
  <c r="O1332" i="1"/>
  <c r="O1331" i="1"/>
  <c r="O1330" i="1"/>
  <c r="O1329" i="1"/>
  <c r="O1328" i="1"/>
  <c r="O1327" i="1"/>
  <c r="O1326" i="1"/>
  <c r="O1325" i="1"/>
  <c r="O1324" i="1"/>
  <c r="O1323" i="1"/>
  <c r="O1322" i="1"/>
  <c r="O1321" i="1"/>
  <c r="O1320" i="1"/>
  <c r="O1319" i="1"/>
  <c r="O1318" i="1"/>
  <c r="O1317" i="1"/>
  <c r="O1316" i="1"/>
  <c r="O1315" i="1"/>
  <c r="O1314" i="1"/>
  <c r="O1313" i="1"/>
  <c r="O1312" i="1"/>
  <c r="O1311" i="1"/>
  <c r="O1310" i="1"/>
  <c r="O1309" i="1"/>
  <c r="O1308" i="1"/>
  <c r="O1307" i="1"/>
  <c r="O1306" i="1"/>
  <c r="O1305" i="1"/>
  <c r="O1304" i="1"/>
  <c r="O1303" i="1"/>
  <c r="O1302" i="1"/>
  <c r="O1301" i="1"/>
  <c r="O1300" i="1"/>
  <c r="O1299" i="1"/>
  <c r="O1298" i="1"/>
  <c r="O1297" i="1"/>
  <c r="O1296" i="1"/>
  <c r="O1295" i="1"/>
  <c r="O1294" i="1"/>
  <c r="O1293" i="1"/>
  <c r="O1292" i="1"/>
  <c r="O1291" i="1"/>
  <c r="O1290" i="1"/>
  <c r="O1289" i="1"/>
  <c r="O1288" i="1"/>
  <c r="O1287" i="1"/>
  <c r="O1286" i="1"/>
  <c r="O1285" i="1"/>
  <c r="O1284" i="1"/>
  <c r="O1283" i="1"/>
  <c r="O1282" i="1"/>
  <c r="O1281" i="1"/>
  <c r="O1280" i="1"/>
  <c r="O1279" i="1"/>
  <c r="O1278" i="1"/>
  <c r="O1277" i="1"/>
  <c r="O1276" i="1"/>
  <c r="O1275" i="1"/>
  <c r="O1274" i="1"/>
  <c r="O1273" i="1"/>
  <c r="O1272" i="1"/>
  <c r="O1271" i="1"/>
  <c r="O1270" i="1"/>
  <c r="O1269" i="1"/>
  <c r="O1268" i="1"/>
  <c r="O1267" i="1"/>
  <c r="O1266" i="1"/>
  <c r="O1265" i="1"/>
  <c r="O1264" i="1"/>
  <c r="O1263" i="1"/>
  <c r="O1262" i="1"/>
  <c r="O1261" i="1"/>
  <c r="O1260" i="1"/>
  <c r="O1259" i="1"/>
  <c r="O1258" i="1"/>
  <c r="O1257" i="1"/>
  <c r="O1256" i="1"/>
  <c r="O1255" i="1"/>
  <c r="O1254" i="1"/>
  <c r="O1253" i="1"/>
  <c r="O1252" i="1"/>
  <c r="O1251" i="1"/>
  <c r="O1250" i="1"/>
  <c r="O1249" i="1"/>
  <c r="O1248" i="1"/>
  <c r="O1247" i="1"/>
  <c r="O1246" i="1"/>
  <c r="O1245" i="1"/>
  <c r="O1244" i="1"/>
  <c r="O1243" i="1"/>
  <c r="O1242" i="1"/>
  <c r="O1241" i="1"/>
  <c r="O1240" i="1"/>
  <c r="O1239" i="1"/>
  <c r="O1238" i="1"/>
  <c r="O1237" i="1"/>
  <c r="O1236" i="1"/>
  <c r="O1235" i="1"/>
  <c r="O1234" i="1"/>
  <c r="O1233" i="1"/>
  <c r="O1232" i="1"/>
  <c r="O1231" i="1"/>
  <c r="O1230" i="1"/>
  <c r="O1229" i="1"/>
  <c r="O1228" i="1"/>
  <c r="O1227" i="1"/>
  <c r="O1226" i="1"/>
  <c r="O1225" i="1"/>
  <c r="O1224" i="1"/>
  <c r="O1223" i="1"/>
  <c r="O1222" i="1"/>
  <c r="O1221" i="1"/>
  <c r="O1220" i="1"/>
  <c r="O1219" i="1"/>
  <c r="O1218" i="1"/>
  <c r="O1217" i="1"/>
  <c r="O1216" i="1"/>
  <c r="O1215" i="1"/>
  <c r="O1214" i="1"/>
  <c r="O1213" i="1"/>
  <c r="O1212" i="1"/>
  <c r="O1211" i="1"/>
  <c r="O1210" i="1"/>
  <c r="O1209" i="1"/>
  <c r="O1208" i="1"/>
  <c r="O1207" i="1"/>
  <c r="O1206" i="1"/>
  <c r="O1205" i="1"/>
  <c r="O1204" i="1"/>
  <c r="O1203" i="1"/>
  <c r="O1202" i="1"/>
  <c r="O1201" i="1"/>
  <c r="O1200" i="1"/>
  <c r="O1199" i="1"/>
  <c r="O1198" i="1"/>
  <c r="O1197" i="1"/>
  <c r="O1196" i="1"/>
  <c r="O1195" i="1"/>
  <c r="O1194" i="1"/>
  <c r="O1193" i="1"/>
  <c r="O1192" i="1"/>
  <c r="O1191" i="1"/>
  <c r="O1190" i="1"/>
  <c r="O1189" i="1"/>
  <c r="O1188" i="1"/>
  <c r="O1187" i="1"/>
  <c r="O1186" i="1"/>
  <c r="O1185" i="1"/>
  <c r="O1184" i="1"/>
  <c r="O1183" i="1"/>
  <c r="O1182" i="1"/>
  <c r="O1181" i="1"/>
  <c r="O1180" i="1"/>
  <c r="O1179" i="1"/>
  <c r="O1178" i="1"/>
  <c r="O1177" i="1"/>
  <c r="O1176" i="1"/>
  <c r="O1175" i="1"/>
  <c r="O1174" i="1"/>
  <c r="O1173" i="1"/>
  <c r="O1172" i="1"/>
  <c r="O1171" i="1"/>
  <c r="O1170" i="1"/>
  <c r="O1169" i="1"/>
  <c r="O1168" i="1"/>
  <c r="O1167" i="1"/>
  <c r="O1166" i="1"/>
  <c r="O1165" i="1"/>
  <c r="O1164" i="1"/>
  <c r="O1163" i="1"/>
  <c r="O1162" i="1"/>
  <c r="O1161" i="1"/>
  <c r="O1160" i="1"/>
  <c r="O1159" i="1"/>
  <c r="O1158" i="1"/>
  <c r="O1157" i="1"/>
  <c r="O1156" i="1"/>
  <c r="O1155" i="1"/>
  <c r="O1154" i="1"/>
  <c r="O1153" i="1"/>
  <c r="O1152" i="1"/>
  <c r="O1151" i="1"/>
  <c r="O1150" i="1"/>
  <c r="O1149" i="1"/>
  <c r="O1148" i="1"/>
  <c r="O1147" i="1"/>
  <c r="O1146" i="1"/>
  <c r="O1145" i="1"/>
  <c r="O1144" i="1"/>
  <c r="O1143" i="1"/>
  <c r="O1142" i="1"/>
  <c r="O1141" i="1"/>
  <c r="O1140" i="1"/>
  <c r="O1139" i="1"/>
  <c r="O1138" i="1"/>
  <c r="O1137" i="1"/>
  <c r="O1136" i="1"/>
  <c r="O1135" i="1"/>
  <c r="O1134" i="1"/>
  <c r="O1133" i="1"/>
  <c r="O1132" i="1"/>
  <c r="O1131" i="1"/>
  <c r="O1130" i="1"/>
  <c r="O1129" i="1"/>
  <c r="O1128" i="1"/>
  <c r="O1127" i="1"/>
  <c r="O1126" i="1"/>
  <c r="O1125" i="1"/>
  <c r="O1124" i="1"/>
  <c r="O1123" i="1"/>
  <c r="O1122" i="1"/>
  <c r="O1121" i="1"/>
  <c r="O1120" i="1"/>
  <c r="O1119" i="1"/>
  <c r="O1118" i="1"/>
  <c r="O1117" i="1"/>
  <c r="O1116" i="1"/>
  <c r="O1115" i="1"/>
  <c r="O1114" i="1"/>
  <c r="O1113" i="1"/>
  <c r="O1112" i="1"/>
  <c r="O1111" i="1"/>
  <c r="O1110" i="1"/>
  <c r="O1109" i="1"/>
  <c r="O1108" i="1"/>
  <c r="O1107" i="1"/>
  <c r="O1106" i="1"/>
  <c r="O1105" i="1"/>
  <c r="O1104" i="1"/>
  <c r="O1103" i="1"/>
  <c r="O1102" i="1"/>
  <c r="O1101" i="1"/>
  <c r="O1100" i="1"/>
  <c r="O1099" i="1"/>
  <c r="O1098" i="1"/>
  <c r="O1097" i="1"/>
  <c r="O1096" i="1"/>
  <c r="O1095" i="1"/>
  <c r="O1094" i="1"/>
  <c r="O1093" i="1"/>
  <c r="O1092" i="1"/>
  <c r="O1091" i="1"/>
  <c r="O1090" i="1"/>
  <c r="O1089" i="1"/>
  <c r="O1088" i="1"/>
  <c r="O1087" i="1"/>
  <c r="O1086" i="1"/>
  <c r="O1085" i="1"/>
  <c r="O1084" i="1"/>
  <c r="O1083" i="1"/>
  <c r="O1082" i="1"/>
  <c r="O1081" i="1"/>
  <c r="O1080" i="1"/>
  <c r="O1079" i="1"/>
  <c r="O1078" i="1"/>
  <c r="O1077" i="1"/>
  <c r="O1076" i="1"/>
  <c r="O1075" i="1"/>
  <c r="O1074" i="1"/>
  <c r="O1073" i="1"/>
  <c r="O1072" i="1"/>
  <c r="O1071" i="1"/>
  <c r="O1070" i="1"/>
  <c r="O1069" i="1"/>
  <c r="O1068" i="1"/>
  <c r="O1067" i="1"/>
  <c r="O1066" i="1"/>
  <c r="O1065" i="1"/>
  <c r="O1064" i="1"/>
  <c r="O1063" i="1"/>
  <c r="O1062" i="1"/>
  <c r="O1061" i="1"/>
  <c r="O1060" i="1"/>
  <c r="O1059" i="1"/>
  <c r="O1058" i="1"/>
  <c r="O1057" i="1"/>
  <c r="O1056" i="1"/>
  <c r="O1055" i="1"/>
  <c r="O1054" i="1"/>
  <c r="O1053" i="1"/>
  <c r="O1052" i="1"/>
  <c r="O1051" i="1"/>
  <c r="O1050" i="1"/>
  <c r="O1049" i="1"/>
  <c r="O1048" i="1"/>
  <c r="O1047" i="1"/>
  <c r="O1046" i="1"/>
  <c r="O1045" i="1"/>
  <c r="O1044" i="1"/>
  <c r="O1043" i="1"/>
  <c r="O1042" i="1"/>
  <c r="O1041" i="1"/>
  <c r="O1040" i="1"/>
  <c r="O1039" i="1"/>
  <c r="O1038" i="1"/>
  <c r="O1037" i="1"/>
  <c r="O1036" i="1"/>
  <c r="O1035" i="1"/>
  <c r="O1034" i="1"/>
  <c r="O1033" i="1"/>
  <c r="O1032" i="1"/>
  <c r="O1031" i="1"/>
  <c r="O1030" i="1"/>
  <c r="O1029" i="1"/>
  <c r="O1028" i="1"/>
  <c r="O1027" i="1"/>
  <c r="O1026" i="1"/>
  <c r="O1025" i="1"/>
  <c r="O1024" i="1"/>
  <c r="O1023" i="1"/>
  <c r="O1022" i="1"/>
  <c r="O1021" i="1"/>
  <c r="O1020" i="1"/>
  <c r="O1019" i="1"/>
  <c r="O1018" i="1"/>
  <c r="O1017" i="1"/>
  <c r="O1016" i="1"/>
  <c r="O1015" i="1"/>
  <c r="O1014" i="1"/>
  <c r="O1013" i="1"/>
  <c r="O1012" i="1"/>
  <c r="O1011" i="1"/>
  <c r="O1010" i="1"/>
  <c r="O1009" i="1"/>
  <c r="O1008" i="1"/>
  <c r="O1007" i="1"/>
  <c r="O1006" i="1"/>
  <c r="O1005" i="1"/>
  <c r="O1004" i="1"/>
  <c r="O1003" i="1"/>
  <c r="O1002" i="1"/>
  <c r="O1001" i="1"/>
  <c r="O1000" i="1"/>
  <c r="O999" i="1"/>
  <c r="O998" i="1"/>
  <c r="O997" i="1"/>
  <c r="O996" i="1"/>
  <c r="O995" i="1"/>
  <c r="O994" i="1"/>
  <c r="O993" i="1"/>
  <c r="O992" i="1"/>
  <c r="O991" i="1"/>
  <c r="O990" i="1"/>
  <c r="O989" i="1"/>
  <c r="O988" i="1"/>
  <c r="O987" i="1"/>
  <c r="O986" i="1"/>
  <c r="O985" i="1"/>
  <c r="O984" i="1"/>
  <c r="O983" i="1"/>
  <c r="O982" i="1"/>
  <c r="O981" i="1"/>
  <c r="O980" i="1"/>
  <c r="O979" i="1"/>
  <c r="O978" i="1"/>
  <c r="O977" i="1"/>
  <c r="O976" i="1"/>
  <c r="O975" i="1"/>
  <c r="O974" i="1"/>
  <c r="O973" i="1"/>
  <c r="O972" i="1"/>
  <c r="O971" i="1"/>
  <c r="O970" i="1"/>
  <c r="O969" i="1"/>
  <c r="O968" i="1"/>
  <c r="O967" i="1"/>
  <c r="O966" i="1"/>
  <c r="O965" i="1"/>
  <c r="O964" i="1"/>
  <c r="O963" i="1"/>
  <c r="O962" i="1"/>
  <c r="O961" i="1"/>
  <c r="O960" i="1"/>
  <c r="O959" i="1"/>
  <c r="O958" i="1"/>
  <c r="O957" i="1"/>
  <c r="O956" i="1"/>
  <c r="O955" i="1"/>
  <c r="O954" i="1"/>
  <c r="O953" i="1"/>
  <c r="O952" i="1"/>
  <c r="O951" i="1"/>
  <c r="O950" i="1"/>
  <c r="O949" i="1"/>
  <c r="O948" i="1"/>
  <c r="O947" i="1"/>
  <c r="O946" i="1"/>
  <c r="O945" i="1"/>
  <c r="O944" i="1"/>
  <c r="O943" i="1"/>
  <c r="O942" i="1"/>
  <c r="O941" i="1"/>
  <c r="O940" i="1"/>
  <c r="O939" i="1"/>
  <c r="O938" i="1"/>
  <c r="O937" i="1"/>
  <c r="O936" i="1"/>
  <c r="O935" i="1"/>
  <c r="O934" i="1"/>
  <c r="O933" i="1"/>
  <c r="O932" i="1"/>
  <c r="O931" i="1"/>
  <c r="O930" i="1"/>
  <c r="O929" i="1"/>
  <c r="O928" i="1"/>
  <c r="O927" i="1"/>
  <c r="O926" i="1"/>
  <c r="O925" i="1"/>
  <c r="O924" i="1"/>
  <c r="O923" i="1"/>
  <c r="O922" i="1"/>
  <c r="O921" i="1"/>
  <c r="O920" i="1"/>
  <c r="O919" i="1"/>
  <c r="O918" i="1"/>
  <c r="O917" i="1"/>
  <c r="O916" i="1"/>
  <c r="O915" i="1"/>
  <c r="O914" i="1"/>
  <c r="O913" i="1"/>
  <c r="O912" i="1"/>
  <c r="O911" i="1"/>
  <c r="O910" i="1"/>
  <c r="O909" i="1"/>
  <c r="O908" i="1"/>
  <c r="O907" i="1"/>
  <c r="O906" i="1"/>
  <c r="O905" i="1"/>
  <c r="O904" i="1"/>
  <c r="O903" i="1"/>
  <c r="O902" i="1"/>
  <c r="O901" i="1"/>
  <c r="O900" i="1"/>
  <c r="O899" i="1"/>
  <c r="O898" i="1"/>
  <c r="O897" i="1"/>
  <c r="O896" i="1"/>
  <c r="O895" i="1"/>
  <c r="O894" i="1"/>
  <c r="O893" i="1"/>
  <c r="O892" i="1"/>
  <c r="O891" i="1"/>
  <c r="O890" i="1"/>
  <c r="O889" i="1"/>
  <c r="O888" i="1"/>
  <c r="O887" i="1"/>
  <c r="O886" i="1"/>
  <c r="O885" i="1"/>
  <c r="O884" i="1"/>
  <c r="O883" i="1"/>
  <c r="O882" i="1"/>
  <c r="O881" i="1"/>
  <c r="O880" i="1"/>
  <c r="O879" i="1"/>
  <c r="O878" i="1"/>
  <c r="O877" i="1"/>
  <c r="O876" i="1"/>
  <c r="O875" i="1"/>
  <c r="O874" i="1"/>
  <c r="O873" i="1"/>
  <c r="O872" i="1"/>
  <c r="O871" i="1"/>
  <c r="O870" i="1"/>
  <c r="O869" i="1"/>
  <c r="O868" i="1"/>
  <c r="O867" i="1"/>
  <c r="O866" i="1"/>
  <c r="O865" i="1"/>
  <c r="O864" i="1"/>
  <c r="O863" i="1"/>
  <c r="O862" i="1"/>
  <c r="O861" i="1"/>
  <c r="O860" i="1"/>
  <c r="O859" i="1"/>
  <c r="O858" i="1"/>
  <c r="O857" i="1"/>
  <c r="O856" i="1"/>
  <c r="O855" i="1"/>
  <c r="O854" i="1"/>
  <c r="O853" i="1"/>
  <c r="O852" i="1"/>
  <c r="O851" i="1"/>
  <c r="O850" i="1"/>
  <c r="O849" i="1"/>
  <c r="O848" i="1"/>
  <c r="O847" i="1"/>
  <c r="O846" i="1"/>
  <c r="O845" i="1"/>
  <c r="O844" i="1"/>
  <c r="O843" i="1"/>
  <c r="O842" i="1"/>
  <c r="O841" i="1"/>
  <c r="O840" i="1"/>
  <c r="O839" i="1"/>
  <c r="O838" i="1"/>
  <c r="O837" i="1"/>
  <c r="O836" i="1"/>
  <c r="O835" i="1"/>
  <c r="O834" i="1"/>
  <c r="O833" i="1"/>
  <c r="O832" i="1"/>
  <c r="O831" i="1"/>
  <c r="O830" i="1"/>
  <c r="O829" i="1"/>
  <c r="O828" i="1"/>
  <c r="O827" i="1"/>
  <c r="O826" i="1"/>
  <c r="O825" i="1"/>
  <c r="O824" i="1"/>
  <c r="O823" i="1"/>
  <c r="O822" i="1"/>
  <c r="O821" i="1"/>
  <c r="O820" i="1"/>
  <c r="O819" i="1"/>
  <c r="O818" i="1"/>
  <c r="O817" i="1"/>
  <c r="O816" i="1"/>
  <c r="O815" i="1"/>
  <c r="O814" i="1"/>
  <c r="O813" i="1"/>
  <c r="O812" i="1"/>
  <c r="O811" i="1"/>
  <c r="O810" i="1"/>
  <c r="O809" i="1"/>
  <c r="O808" i="1"/>
  <c r="O807" i="1"/>
  <c r="O806" i="1"/>
  <c r="O805" i="1"/>
  <c r="O804" i="1"/>
  <c r="O803" i="1"/>
  <c r="O802" i="1"/>
  <c r="O801" i="1"/>
  <c r="O800" i="1"/>
  <c r="O799" i="1"/>
  <c r="O798" i="1"/>
  <c r="O797" i="1"/>
  <c r="O796" i="1"/>
  <c r="O795" i="1"/>
  <c r="O794" i="1"/>
  <c r="O793" i="1"/>
  <c r="O792" i="1"/>
  <c r="O791" i="1"/>
  <c r="O790" i="1"/>
  <c r="O789" i="1"/>
  <c r="O788" i="1"/>
  <c r="O787" i="1"/>
  <c r="O786" i="1"/>
  <c r="O785" i="1"/>
  <c r="O784" i="1"/>
  <c r="O783" i="1"/>
  <c r="O782" i="1"/>
  <c r="O781" i="1"/>
  <c r="O780" i="1"/>
  <c r="O779" i="1"/>
  <c r="O778" i="1"/>
  <c r="O777" i="1"/>
  <c r="O776" i="1"/>
  <c r="O775" i="1"/>
  <c r="O774" i="1"/>
  <c r="O773" i="1"/>
  <c r="O772" i="1"/>
  <c r="O771" i="1"/>
  <c r="O770" i="1"/>
  <c r="O769" i="1"/>
  <c r="O768" i="1"/>
  <c r="O767" i="1"/>
  <c r="O766" i="1"/>
  <c r="O765" i="1"/>
  <c r="O764" i="1"/>
  <c r="O763" i="1"/>
  <c r="O762" i="1"/>
  <c r="O761" i="1"/>
  <c r="O760" i="1"/>
  <c r="O759" i="1"/>
  <c r="O758" i="1"/>
  <c r="O757" i="1"/>
  <c r="O756" i="1"/>
  <c r="O755" i="1"/>
  <c r="O754" i="1"/>
  <c r="O753" i="1"/>
  <c r="O752" i="1"/>
  <c r="O751" i="1"/>
  <c r="O750" i="1"/>
  <c r="O749" i="1"/>
  <c r="O748" i="1"/>
  <c r="O747" i="1"/>
  <c r="O746" i="1"/>
  <c r="O745" i="1"/>
  <c r="O744" i="1"/>
  <c r="O743" i="1"/>
  <c r="O742" i="1"/>
  <c r="O741" i="1"/>
  <c r="O740" i="1"/>
  <c r="O739" i="1"/>
  <c r="O738" i="1"/>
  <c r="O737" i="1"/>
  <c r="O736" i="1"/>
  <c r="O735" i="1"/>
  <c r="O734" i="1"/>
  <c r="O733" i="1"/>
  <c r="O732" i="1"/>
  <c r="O731" i="1"/>
  <c r="O730" i="1"/>
  <c r="O729" i="1"/>
  <c r="O728" i="1"/>
  <c r="O727" i="1"/>
  <c r="O726" i="1"/>
  <c r="O725" i="1"/>
  <c r="O724" i="1"/>
  <c r="O723" i="1"/>
  <c r="O722" i="1"/>
  <c r="O721" i="1"/>
  <c r="O720" i="1"/>
  <c r="O719" i="1"/>
  <c r="O718" i="1"/>
  <c r="O717" i="1"/>
  <c r="O716" i="1"/>
  <c r="O715" i="1"/>
  <c r="O714" i="1"/>
  <c r="O713" i="1"/>
  <c r="O712" i="1"/>
  <c r="O711" i="1"/>
  <c r="O710" i="1"/>
  <c r="O709" i="1"/>
  <c r="O708" i="1"/>
  <c r="O707" i="1"/>
  <c r="O706" i="1"/>
  <c r="O705" i="1"/>
  <c r="O704" i="1"/>
  <c r="O703" i="1"/>
  <c r="O702" i="1"/>
  <c r="O701" i="1"/>
  <c r="O700" i="1"/>
  <c r="O699" i="1"/>
  <c r="O698" i="1"/>
  <c r="O697" i="1"/>
  <c r="O696" i="1"/>
  <c r="O695" i="1"/>
  <c r="O694" i="1"/>
  <c r="O693" i="1"/>
  <c r="O692" i="1"/>
  <c r="O691" i="1"/>
  <c r="O690" i="1"/>
  <c r="O689" i="1"/>
  <c r="O688" i="1"/>
  <c r="O687" i="1"/>
  <c r="O686" i="1"/>
  <c r="O685" i="1"/>
  <c r="O684" i="1"/>
  <c r="O683" i="1"/>
  <c r="O682" i="1"/>
  <c r="O681" i="1"/>
  <c r="O680" i="1"/>
  <c r="O679" i="1"/>
  <c r="O678" i="1"/>
  <c r="O677" i="1"/>
  <c r="O676" i="1"/>
  <c r="O675" i="1"/>
  <c r="O674" i="1"/>
  <c r="O673" i="1"/>
  <c r="O672" i="1"/>
  <c r="O671" i="1"/>
  <c r="O670" i="1"/>
  <c r="O669" i="1"/>
  <c r="O668" i="1"/>
  <c r="O667" i="1"/>
  <c r="O666" i="1"/>
  <c r="O665" i="1"/>
  <c r="O664" i="1"/>
  <c r="O663" i="1"/>
  <c r="O662" i="1"/>
  <c r="O661" i="1"/>
  <c r="O660" i="1"/>
  <c r="O659" i="1"/>
  <c r="O658" i="1"/>
  <c r="O657" i="1"/>
  <c r="O656" i="1"/>
  <c r="O655" i="1"/>
  <c r="O654" i="1"/>
  <c r="O653" i="1"/>
  <c r="O652" i="1"/>
  <c r="O651" i="1"/>
  <c r="O650" i="1"/>
  <c r="O649" i="1"/>
  <c r="O648" i="1"/>
  <c r="O647" i="1"/>
  <c r="O646" i="1"/>
  <c r="O645" i="1"/>
  <c r="O644" i="1"/>
  <c r="O643" i="1"/>
  <c r="O642" i="1"/>
  <c r="O641" i="1"/>
  <c r="O640" i="1"/>
  <c r="O639" i="1"/>
  <c r="O638" i="1"/>
  <c r="O637" i="1"/>
  <c r="O636" i="1"/>
  <c r="O635" i="1"/>
  <c r="O634" i="1"/>
  <c r="O633" i="1"/>
  <c r="O632" i="1"/>
  <c r="O631" i="1"/>
  <c r="O630" i="1"/>
  <c r="O629" i="1"/>
  <c r="O628" i="1"/>
  <c r="O627" i="1"/>
  <c r="O626" i="1"/>
  <c r="O625" i="1"/>
  <c r="O624" i="1"/>
  <c r="O623" i="1"/>
  <c r="O622" i="1"/>
  <c r="O621" i="1"/>
  <c r="O620" i="1"/>
  <c r="O619" i="1"/>
  <c r="O618" i="1"/>
  <c r="O617" i="1"/>
  <c r="O616" i="1"/>
  <c r="O615" i="1"/>
  <c r="O614" i="1"/>
  <c r="O613" i="1"/>
  <c r="O612" i="1"/>
  <c r="O611" i="1"/>
  <c r="O610" i="1"/>
  <c r="O609" i="1"/>
  <c r="O608" i="1"/>
  <c r="O607" i="1"/>
  <c r="O606" i="1"/>
  <c r="O605" i="1"/>
  <c r="O604" i="1"/>
  <c r="O603" i="1"/>
  <c r="O602" i="1"/>
  <c r="O601" i="1"/>
  <c r="O600" i="1"/>
  <c r="O599" i="1"/>
  <c r="O598" i="1"/>
  <c r="O597" i="1"/>
  <c r="O596" i="1"/>
  <c r="O595" i="1"/>
  <c r="O594" i="1"/>
  <c r="O593" i="1"/>
  <c r="O592" i="1"/>
  <c r="O591" i="1"/>
  <c r="O590" i="1"/>
  <c r="O589" i="1"/>
  <c r="O588" i="1"/>
  <c r="O587" i="1"/>
  <c r="O586" i="1"/>
  <c r="O585" i="1"/>
  <c r="O584" i="1"/>
  <c r="O583" i="1"/>
  <c r="O582" i="1"/>
  <c r="O581" i="1"/>
  <c r="O580" i="1"/>
  <c r="O579" i="1"/>
  <c r="O578" i="1"/>
  <c r="O577" i="1"/>
  <c r="O576" i="1"/>
  <c r="O575" i="1"/>
  <c r="O574" i="1"/>
  <c r="O573" i="1"/>
  <c r="O572" i="1"/>
  <c r="O571" i="1"/>
  <c r="O570" i="1"/>
  <c r="O569" i="1"/>
  <c r="O568" i="1"/>
  <c r="O567" i="1"/>
  <c r="O566" i="1"/>
  <c r="O565" i="1"/>
  <c r="O564" i="1"/>
  <c r="O563" i="1"/>
  <c r="O562" i="1"/>
  <c r="O561" i="1"/>
  <c r="O560" i="1"/>
  <c r="O559" i="1"/>
  <c r="O558" i="1"/>
  <c r="O557" i="1"/>
  <c r="O556" i="1"/>
  <c r="O555" i="1"/>
  <c r="O554" i="1"/>
  <c r="O553" i="1"/>
  <c r="O552" i="1"/>
  <c r="O551" i="1"/>
  <c r="O550" i="1"/>
  <c r="O549" i="1"/>
  <c r="O548" i="1"/>
  <c r="O547" i="1"/>
  <c r="O546" i="1"/>
  <c r="O545" i="1"/>
  <c r="O544" i="1"/>
  <c r="O543" i="1"/>
  <c r="O542" i="1"/>
  <c r="O541" i="1"/>
  <c r="O540" i="1"/>
  <c r="O539" i="1"/>
  <c r="O538" i="1"/>
  <c r="O537" i="1"/>
  <c r="O536" i="1"/>
  <c r="O535" i="1"/>
  <c r="O534" i="1"/>
  <c r="O533" i="1"/>
  <c r="O532" i="1"/>
  <c r="O531" i="1"/>
  <c r="O530" i="1"/>
  <c r="O529" i="1"/>
  <c r="O528" i="1"/>
  <c r="O527" i="1"/>
  <c r="O526" i="1"/>
  <c r="O525" i="1"/>
  <c r="O524" i="1"/>
  <c r="O523" i="1"/>
  <c r="O522" i="1"/>
  <c r="O521" i="1"/>
  <c r="O520" i="1"/>
  <c r="O519" i="1"/>
  <c r="O518" i="1"/>
  <c r="O517" i="1"/>
  <c r="O516" i="1"/>
  <c r="O515" i="1"/>
  <c r="O514" i="1"/>
  <c r="O513" i="1"/>
  <c r="O512" i="1"/>
  <c r="O511" i="1"/>
  <c r="O510" i="1"/>
  <c r="O509" i="1"/>
  <c r="O508" i="1"/>
  <c r="O507" i="1"/>
  <c r="O506" i="1"/>
  <c r="O505" i="1"/>
  <c r="O504" i="1"/>
  <c r="O503" i="1"/>
  <c r="O502" i="1"/>
  <c r="O501" i="1"/>
  <c r="O500" i="1"/>
  <c r="O499" i="1"/>
  <c r="O498" i="1"/>
  <c r="O497" i="1"/>
  <c r="O496" i="1"/>
  <c r="O495" i="1"/>
  <c r="O494" i="1"/>
  <c r="O493" i="1"/>
  <c r="O492" i="1"/>
  <c r="O491" i="1"/>
  <c r="O490" i="1"/>
  <c r="O489" i="1"/>
  <c r="O488" i="1"/>
  <c r="O487" i="1"/>
  <c r="O486" i="1"/>
  <c r="O485" i="1"/>
  <c r="O484" i="1"/>
  <c r="O483" i="1"/>
  <c r="O482" i="1"/>
  <c r="O481" i="1"/>
  <c r="O480" i="1"/>
  <c r="O479" i="1"/>
  <c r="O478" i="1"/>
  <c r="O477" i="1"/>
  <c r="O476" i="1"/>
  <c r="O475" i="1"/>
  <c r="O474" i="1"/>
  <c r="O473" i="1"/>
  <c r="O472" i="1"/>
  <c r="O471" i="1"/>
  <c r="O470" i="1"/>
  <c r="O469" i="1"/>
  <c r="O468" i="1"/>
  <c r="O467" i="1"/>
  <c r="O466" i="1"/>
  <c r="O465" i="1"/>
  <c r="O464" i="1"/>
  <c r="O463" i="1"/>
  <c r="O462" i="1"/>
  <c r="O461" i="1"/>
  <c r="O460" i="1"/>
  <c r="O459" i="1"/>
  <c r="O458" i="1"/>
  <c r="O457" i="1"/>
  <c r="O456" i="1"/>
  <c r="O455" i="1"/>
  <c r="O454" i="1"/>
  <c r="O453" i="1"/>
  <c r="O452" i="1"/>
  <c r="O451" i="1"/>
  <c r="O450" i="1"/>
  <c r="O449" i="1"/>
  <c r="O448" i="1"/>
  <c r="O447" i="1"/>
  <c r="O446" i="1"/>
  <c r="O445" i="1"/>
  <c r="O444" i="1"/>
  <c r="O443" i="1"/>
  <c r="O442" i="1"/>
  <c r="O441" i="1"/>
  <c r="O440" i="1"/>
  <c r="O439" i="1"/>
  <c r="O438" i="1"/>
  <c r="O437" i="1"/>
  <c r="O436" i="1"/>
  <c r="O435" i="1"/>
  <c r="O434" i="1"/>
  <c r="O433" i="1"/>
  <c r="O432" i="1"/>
  <c r="O431" i="1"/>
  <c r="O430" i="1"/>
  <c r="O429" i="1"/>
  <c r="O428" i="1"/>
  <c r="O427" i="1"/>
  <c r="O426" i="1"/>
  <c r="O425" i="1"/>
  <c r="O424" i="1"/>
  <c r="O423" i="1"/>
  <c r="O422" i="1"/>
  <c r="O421" i="1"/>
  <c r="O420" i="1"/>
  <c r="O419" i="1"/>
  <c r="O418" i="1"/>
  <c r="O417" i="1"/>
  <c r="O416" i="1"/>
  <c r="O415" i="1"/>
  <c r="O414" i="1"/>
  <c r="O413" i="1"/>
  <c r="O412" i="1"/>
  <c r="O411" i="1"/>
  <c r="O410" i="1"/>
  <c r="O409" i="1"/>
  <c r="O408" i="1"/>
  <c r="O407" i="1"/>
  <c r="O406" i="1"/>
  <c r="O405" i="1"/>
  <c r="O404" i="1"/>
  <c r="O403" i="1"/>
  <c r="O402" i="1"/>
  <c r="O401" i="1"/>
  <c r="O400" i="1"/>
  <c r="O399" i="1"/>
  <c r="O398" i="1"/>
  <c r="O397" i="1"/>
  <c r="O396" i="1"/>
  <c r="O395" i="1"/>
  <c r="O394" i="1"/>
  <c r="O393" i="1"/>
  <c r="O392" i="1"/>
  <c r="O391" i="1"/>
  <c r="O390" i="1"/>
  <c r="O389" i="1"/>
  <c r="O388" i="1"/>
  <c r="O387" i="1"/>
  <c r="O386" i="1"/>
  <c r="O385" i="1"/>
  <c r="O384" i="1"/>
  <c r="O383" i="1"/>
  <c r="O382" i="1"/>
  <c r="O381" i="1"/>
  <c r="O380" i="1"/>
  <c r="O379" i="1"/>
  <c r="O378" i="1"/>
  <c r="O377" i="1"/>
  <c r="O376" i="1"/>
  <c r="O375" i="1"/>
  <c r="O374" i="1"/>
  <c r="O373" i="1"/>
  <c r="O372" i="1"/>
  <c r="O371" i="1"/>
  <c r="O370" i="1"/>
  <c r="O369" i="1"/>
  <c r="O368" i="1"/>
  <c r="O367" i="1"/>
  <c r="O366" i="1"/>
  <c r="O365" i="1"/>
  <c r="O364" i="1"/>
  <c r="O363" i="1"/>
  <c r="O362" i="1"/>
  <c r="O361" i="1"/>
  <c r="O360" i="1"/>
  <c r="O359" i="1"/>
  <c r="O358" i="1"/>
  <c r="O357" i="1"/>
  <c r="O356" i="1"/>
  <c r="O355" i="1"/>
  <c r="O354" i="1"/>
  <c r="O353" i="1"/>
  <c r="O352" i="1"/>
  <c r="O351" i="1"/>
  <c r="O350" i="1"/>
  <c r="O349" i="1"/>
  <c r="O348" i="1"/>
  <c r="O347" i="1"/>
  <c r="O346" i="1"/>
  <c r="O345" i="1"/>
  <c r="O344" i="1"/>
  <c r="O343" i="1"/>
  <c r="O342" i="1"/>
  <c r="O341" i="1"/>
  <c r="O340" i="1"/>
  <c r="O339" i="1"/>
  <c r="O338" i="1"/>
  <c r="O337" i="1"/>
  <c r="O336" i="1"/>
  <c r="O335" i="1"/>
  <c r="O334" i="1"/>
  <c r="O333" i="1"/>
  <c r="O332" i="1"/>
  <c r="O331" i="1"/>
  <c r="O330" i="1"/>
  <c r="O329" i="1"/>
  <c r="O328" i="1"/>
  <c r="O327" i="1"/>
  <c r="O326" i="1"/>
  <c r="O325" i="1"/>
  <c r="O324" i="1"/>
  <c r="O323" i="1"/>
  <c r="O322" i="1"/>
  <c r="O321" i="1"/>
  <c r="O320" i="1"/>
  <c r="O319" i="1"/>
  <c r="O318" i="1"/>
  <c r="O317" i="1"/>
  <c r="O316" i="1"/>
  <c r="O315" i="1"/>
  <c r="O314" i="1"/>
  <c r="O313" i="1"/>
  <c r="O312" i="1"/>
  <c r="O311" i="1"/>
  <c r="O310" i="1"/>
  <c r="O309" i="1"/>
  <c r="O308" i="1"/>
  <c r="O307" i="1"/>
  <c r="O306" i="1"/>
  <c r="O305" i="1"/>
  <c r="O304" i="1"/>
  <c r="O303" i="1"/>
  <c r="O302" i="1"/>
  <c r="O301" i="1"/>
  <c r="O300" i="1"/>
  <c r="O299" i="1"/>
  <c r="O298" i="1"/>
  <c r="O297" i="1"/>
  <c r="O296" i="1"/>
  <c r="O295" i="1"/>
  <c r="O294" i="1"/>
  <c r="O293" i="1"/>
  <c r="O292" i="1"/>
  <c r="O291" i="1"/>
  <c r="O290" i="1"/>
  <c r="O289" i="1"/>
  <c r="O288" i="1"/>
  <c r="O287" i="1"/>
  <c r="O286" i="1"/>
  <c r="O285" i="1"/>
  <c r="O284" i="1"/>
  <c r="O283" i="1"/>
  <c r="O282" i="1"/>
  <c r="O281" i="1"/>
  <c r="O280" i="1"/>
  <c r="O279" i="1"/>
  <c r="O278" i="1"/>
  <c r="O277" i="1"/>
  <c r="O276" i="1"/>
  <c r="O275" i="1"/>
  <c r="O274" i="1"/>
  <c r="O273" i="1"/>
  <c r="O272" i="1"/>
  <c r="O271" i="1"/>
  <c r="O270" i="1"/>
  <c r="O269" i="1"/>
  <c r="O268" i="1"/>
  <c r="O267" i="1"/>
  <c r="O266" i="1"/>
  <c r="O265" i="1"/>
  <c r="O264" i="1"/>
  <c r="O263" i="1"/>
  <c r="O262" i="1"/>
  <c r="O261" i="1"/>
  <c r="O260" i="1"/>
  <c r="O259" i="1"/>
  <c r="O258" i="1"/>
  <c r="O257" i="1"/>
  <c r="O256" i="1"/>
  <c r="O255" i="1"/>
  <c r="O254" i="1"/>
  <c r="O253" i="1"/>
  <c r="O252" i="1"/>
  <c r="O251" i="1"/>
  <c r="O250" i="1"/>
  <c r="O249" i="1"/>
  <c r="O248" i="1"/>
  <c r="O247" i="1"/>
  <c r="O246" i="1"/>
  <c r="O245" i="1"/>
  <c r="O244" i="1"/>
  <c r="O243" i="1"/>
  <c r="O242" i="1"/>
  <c r="O241" i="1"/>
  <c r="O240" i="1"/>
  <c r="O239" i="1"/>
  <c r="O238" i="1"/>
  <c r="O237" i="1"/>
  <c r="O236" i="1"/>
  <c r="O235" i="1"/>
  <c r="O234" i="1"/>
  <c r="O233" i="1"/>
  <c r="O232" i="1"/>
  <c r="O231" i="1"/>
  <c r="O230" i="1"/>
  <c r="O229" i="1"/>
  <c r="O228" i="1"/>
  <c r="O227" i="1"/>
  <c r="O226" i="1"/>
  <c r="O225" i="1"/>
  <c r="O224" i="1"/>
  <c r="O223" i="1"/>
  <c r="O222" i="1"/>
  <c r="O221" i="1"/>
  <c r="O220" i="1"/>
  <c r="O219" i="1"/>
  <c r="O218" i="1"/>
  <c r="O217" i="1"/>
  <c r="O216" i="1"/>
  <c r="O215" i="1"/>
  <c r="O214" i="1"/>
  <c r="O213" i="1"/>
  <c r="O212" i="1"/>
  <c r="O211" i="1"/>
  <c r="O210" i="1"/>
  <c r="O209" i="1"/>
  <c r="O208" i="1"/>
  <c r="O207" i="1"/>
  <c r="O206" i="1"/>
  <c r="O205" i="1"/>
  <c r="O204" i="1"/>
  <c r="O203" i="1"/>
  <c r="O202" i="1"/>
  <c r="O201" i="1"/>
  <c r="O200" i="1"/>
  <c r="O199" i="1"/>
  <c r="O198" i="1"/>
  <c r="O197" i="1"/>
  <c r="O196" i="1"/>
  <c r="O195" i="1"/>
  <c r="O194" i="1"/>
  <c r="O193" i="1"/>
  <c r="O192" i="1"/>
  <c r="O191" i="1"/>
  <c r="O190" i="1"/>
  <c r="O189" i="1"/>
  <c r="O188" i="1"/>
  <c r="O187" i="1"/>
  <c r="O186" i="1"/>
  <c r="O185" i="1"/>
  <c r="O184" i="1"/>
  <c r="O183" i="1"/>
  <c r="O182" i="1"/>
  <c r="O181" i="1"/>
  <c r="O180" i="1"/>
  <c r="O179" i="1"/>
  <c r="O178" i="1"/>
  <c r="O177" i="1"/>
  <c r="O176" i="1"/>
  <c r="O175" i="1"/>
  <c r="O174" i="1"/>
  <c r="O173" i="1"/>
  <c r="O172" i="1"/>
  <c r="O171" i="1"/>
  <c r="O170" i="1"/>
  <c r="O169" i="1"/>
  <c r="O168" i="1"/>
  <c r="O167" i="1"/>
  <c r="O166" i="1"/>
  <c r="O165" i="1"/>
  <c r="O164" i="1"/>
  <c r="O163" i="1"/>
  <c r="O162" i="1"/>
  <c r="O161" i="1"/>
  <c r="O160" i="1"/>
  <c r="O159" i="1"/>
  <c r="O158" i="1"/>
  <c r="O157" i="1"/>
  <c r="O156" i="1"/>
  <c r="O155" i="1"/>
  <c r="O154" i="1"/>
  <c r="O153" i="1"/>
  <c r="O152" i="1"/>
  <c r="O151" i="1"/>
  <c r="O150" i="1"/>
  <c r="O149" i="1"/>
  <c r="O148" i="1"/>
  <c r="O147" i="1"/>
  <c r="O146" i="1"/>
  <c r="O145" i="1"/>
  <c r="O144" i="1"/>
  <c r="O143" i="1"/>
  <c r="O142" i="1"/>
  <c r="O141" i="1"/>
  <c r="O140" i="1"/>
  <c r="O139" i="1"/>
  <c r="O138" i="1"/>
  <c r="O137" i="1"/>
  <c r="O136" i="1"/>
  <c r="O135" i="1"/>
  <c r="O134" i="1"/>
  <c r="O133" i="1"/>
  <c r="O132" i="1"/>
  <c r="O131" i="1"/>
  <c r="O130" i="1"/>
  <c r="O129" i="1"/>
  <c r="O128" i="1"/>
  <c r="O127" i="1"/>
  <c r="O126" i="1"/>
  <c r="O125" i="1"/>
  <c r="O124" i="1"/>
  <c r="O123" i="1"/>
  <c r="O122" i="1"/>
  <c r="O121" i="1"/>
  <c r="O120" i="1"/>
  <c r="O119" i="1"/>
  <c r="O118" i="1"/>
  <c r="O117" i="1"/>
  <c r="O116" i="1"/>
  <c r="O115" i="1"/>
  <c r="O114" i="1"/>
  <c r="O113" i="1"/>
  <c r="O112" i="1"/>
  <c r="O111" i="1"/>
  <c r="O110" i="1"/>
  <c r="O109" i="1"/>
  <c r="O108" i="1"/>
  <c r="O107" i="1"/>
  <c r="O106" i="1"/>
  <c r="O105" i="1"/>
  <c r="O104" i="1"/>
  <c r="O103" i="1"/>
  <c r="O102" i="1"/>
  <c r="O101" i="1"/>
  <c r="O100" i="1"/>
  <c r="O99" i="1"/>
  <c r="O98" i="1"/>
  <c r="O97" i="1"/>
  <c r="O96" i="1"/>
  <c r="O95" i="1"/>
  <c r="O94" i="1"/>
  <c r="O93" i="1"/>
  <c r="O92" i="1"/>
  <c r="O91" i="1"/>
  <c r="O90" i="1"/>
  <c r="O89" i="1"/>
  <c r="O88" i="1"/>
  <c r="O87" i="1"/>
  <c r="O86" i="1"/>
  <c r="O85" i="1"/>
  <c r="O84" i="1"/>
  <c r="O83" i="1"/>
  <c r="O82" i="1"/>
  <c r="O81" i="1"/>
  <c r="O80" i="1"/>
  <c r="O79" i="1"/>
  <c r="O78" i="1"/>
  <c r="O77" i="1"/>
  <c r="O76" i="1"/>
  <c r="O75" i="1"/>
  <c r="O74" i="1"/>
  <c r="O73" i="1"/>
  <c r="O72" i="1"/>
  <c r="O71" i="1"/>
  <c r="O70" i="1"/>
  <c r="O69" i="1"/>
  <c r="O68" i="1"/>
  <c r="O67" i="1"/>
  <c r="O66" i="1"/>
  <c r="O65" i="1"/>
  <c r="O64" i="1"/>
  <c r="O63" i="1"/>
  <c r="O62" i="1"/>
  <c r="O61" i="1"/>
  <c r="O60" i="1"/>
  <c r="O59" i="1"/>
  <c r="O58" i="1"/>
  <c r="O57" i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N2462" i="1"/>
  <c r="N2461" i="1"/>
  <c r="N2460" i="1"/>
  <c r="N2459" i="1"/>
  <c r="N2458" i="1"/>
  <c r="N2457" i="1"/>
  <c r="N2456" i="1"/>
  <c r="N2455" i="1"/>
  <c r="N2454" i="1"/>
  <c r="N2453" i="1"/>
  <c r="N2452" i="1"/>
  <c r="N2451" i="1"/>
  <c r="N2450" i="1"/>
  <c r="N2449" i="1"/>
  <c r="N2448" i="1"/>
  <c r="N2447" i="1"/>
  <c r="N2446" i="1"/>
  <c r="N2445" i="1"/>
  <c r="N2444" i="1"/>
  <c r="N2443" i="1"/>
  <c r="N2442" i="1"/>
  <c r="N2441" i="1"/>
  <c r="N2440" i="1"/>
  <c r="N2439" i="1"/>
  <c r="N2438" i="1"/>
  <c r="N2437" i="1"/>
  <c r="N2436" i="1"/>
  <c r="N2435" i="1"/>
  <c r="N2434" i="1"/>
  <c r="N2433" i="1"/>
  <c r="N2432" i="1"/>
  <c r="N2431" i="1"/>
  <c r="N2430" i="1"/>
  <c r="N2429" i="1"/>
  <c r="N2428" i="1"/>
  <c r="N2427" i="1"/>
  <c r="N2426" i="1"/>
  <c r="N2425" i="1"/>
  <c r="N2424" i="1"/>
  <c r="N2423" i="1"/>
  <c r="N2422" i="1"/>
  <c r="N2421" i="1"/>
  <c r="N2420" i="1"/>
  <c r="N2419" i="1"/>
  <c r="N2418" i="1"/>
  <c r="N2417" i="1"/>
  <c r="N2416" i="1"/>
  <c r="N2415" i="1"/>
  <c r="N2414" i="1"/>
  <c r="N2413" i="1"/>
  <c r="N2412" i="1"/>
  <c r="N2411" i="1"/>
  <c r="N2410" i="1"/>
  <c r="N2409" i="1"/>
  <c r="N2408" i="1"/>
  <c r="N2407" i="1"/>
  <c r="N2406" i="1"/>
  <c r="N2405" i="1"/>
  <c r="N2404" i="1"/>
  <c r="N2403" i="1"/>
  <c r="N2402" i="1"/>
  <c r="N2401" i="1"/>
  <c r="N2400" i="1"/>
  <c r="N2399" i="1"/>
  <c r="N2398" i="1"/>
  <c r="N2397" i="1"/>
  <c r="N2396" i="1"/>
  <c r="N2395" i="1"/>
  <c r="N2394" i="1"/>
  <c r="N2393" i="1"/>
  <c r="N2392" i="1"/>
  <c r="N2391" i="1"/>
  <c r="N2390" i="1"/>
  <c r="N2389" i="1"/>
  <c r="N2388" i="1"/>
  <c r="N2387" i="1"/>
  <c r="N2386" i="1"/>
  <c r="N2385" i="1"/>
  <c r="N2384" i="1"/>
  <c r="N2383" i="1"/>
  <c r="N2382" i="1"/>
  <c r="N2381" i="1"/>
  <c r="N2380" i="1"/>
  <c r="N2379" i="1"/>
  <c r="N2378" i="1"/>
  <c r="N2377" i="1"/>
  <c r="N2376" i="1"/>
  <c r="N2375" i="1"/>
  <c r="N2374" i="1"/>
  <c r="N2373" i="1"/>
  <c r="N2372" i="1"/>
  <c r="N2371" i="1"/>
  <c r="N2370" i="1"/>
  <c r="N2369" i="1"/>
  <c r="N2368" i="1"/>
  <c r="N2367" i="1"/>
  <c r="N2366" i="1"/>
  <c r="N2365" i="1"/>
  <c r="N2364" i="1"/>
  <c r="N2363" i="1"/>
  <c r="N2362" i="1"/>
  <c r="N2361" i="1"/>
  <c r="N2360" i="1"/>
  <c r="N2359" i="1"/>
  <c r="N2358" i="1"/>
  <c r="N2357" i="1"/>
  <c r="N2356" i="1"/>
  <c r="N2355" i="1"/>
  <c r="N2354" i="1"/>
  <c r="N2353" i="1"/>
  <c r="N2352" i="1"/>
  <c r="N2351" i="1"/>
  <c r="N2350" i="1"/>
  <c r="N2349" i="1"/>
  <c r="N2348" i="1"/>
  <c r="N2347" i="1"/>
  <c r="N2346" i="1"/>
  <c r="N2345" i="1"/>
  <c r="N2344" i="1"/>
  <c r="N2343" i="1"/>
  <c r="N2342" i="1"/>
  <c r="N2341" i="1"/>
  <c r="N2340" i="1"/>
  <c r="N2339" i="1"/>
  <c r="N2338" i="1"/>
  <c r="N2337" i="1"/>
  <c r="N2336" i="1"/>
  <c r="N2335" i="1"/>
  <c r="N2334" i="1"/>
  <c r="N2333" i="1"/>
  <c r="N2332" i="1"/>
  <c r="N2331" i="1"/>
  <c r="N2330" i="1"/>
  <c r="N2329" i="1"/>
  <c r="N2328" i="1"/>
  <c r="N2327" i="1"/>
  <c r="N2326" i="1"/>
  <c r="N2325" i="1"/>
  <c r="N2324" i="1"/>
  <c r="N2323" i="1"/>
  <c r="N2322" i="1"/>
  <c r="N2321" i="1"/>
  <c r="N2320" i="1"/>
  <c r="N2319" i="1"/>
  <c r="N2318" i="1"/>
  <c r="N2317" i="1"/>
  <c r="N2316" i="1"/>
  <c r="N2315" i="1"/>
  <c r="N2314" i="1"/>
  <c r="N2313" i="1"/>
  <c r="N2312" i="1"/>
  <c r="N2311" i="1"/>
  <c r="N2310" i="1"/>
  <c r="N2309" i="1"/>
  <c r="N2308" i="1"/>
  <c r="N2307" i="1"/>
  <c r="N2306" i="1"/>
  <c r="N2305" i="1"/>
  <c r="N2304" i="1"/>
  <c r="N2303" i="1"/>
  <c r="N2302" i="1"/>
  <c r="N2301" i="1"/>
  <c r="N2300" i="1"/>
  <c r="N2299" i="1"/>
  <c r="N2298" i="1"/>
  <c r="N2297" i="1"/>
  <c r="N2296" i="1"/>
  <c r="N2295" i="1"/>
  <c r="N2294" i="1"/>
  <c r="N2293" i="1"/>
  <c r="N2292" i="1"/>
  <c r="N2291" i="1"/>
  <c r="N2290" i="1"/>
  <c r="N2289" i="1"/>
  <c r="N2288" i="1"/>
  <c r="N2287" i="1"/>
  <c r="N2286" i="1"/>
  <c r="N2285" i="1"/>
  <c r="N2284" i="1"/>
  <c r="N2283" i="1"/>
  <c r="N2282" i="1"/>
  <c r="N2281" i="1"/>
  <c r="N2280" i="1"/>
  <c r="N2279" i="1"/>
  <c r="N2278" i="1"/>
  <c r="N2277" i="1"/>
  <c r="N2276" i="1"/>
  <c r="N2275" i="1"/>
  <c r="N2274" i="1"/>
  <c r="N2273" i="1"/>
  <c r="N2272" i="1"/>
  <c r="N2271" i="1"/>
  <c r="N2270" i="1"/>
  <c r="N2269" i="1"/>
  <c r="N2268" i="1"/>
  <c r="N2267" i="1"/>
  <c r="N2266" i="1"/>
  <c r="N2265" i="1"/>
  <c r="N2264" i="1"/>
  <c r="N2263" i="1"/>
  <c r="N2262" i="1"/>
  <c r="N2261" i="1"/>
  <c r="N2260" i="1"/>
  <c r="N2259" i="1"/>
  <c r="N2258" i="1"/>
  <c r="N2257" i="1"/>
  <c r="N2256" i="1"/>
  <c r="N2255" i="1"/>
  <c r="N2254" i="1"/>
  <c r="N2253" i="1"/>
  <c r="N2252" i="1"/>
  <c r="N2251" i="1"/>
  <c r="N2250" i="1"/>
  <c r="N2249" i="1"/>
  <c r="N2248" i="1"/>
  <c r="N2247" i="1"/>
  <c r="N2246" i="1"/>
  <c r="N2245" i="1"/>
  <c r="N2244" i="1"/>
  <c r="N2243" i="1"/>
  <c r="N2242" i="1"/>
  <c r="N2241" i="1"/>
  <c r="N2240" i="1"/>
  <c r="N2239" i="1"/>
  <c r="N2238" i="1"/>
  <c r="N2237" i="1"/>
  <c r="N2236" i="1"/>
  <c r="N2235" i="1"/>
  <c r="N2234" i="1"/>
  <c r="N2233" i="1"/>
  <c r="N2232" i="1"/>
  <c r="N2231" i="1"/>
  <c r="N2230" i="1"/>
  <c r="N2229" i="1"/>
  <c r="N2228" i="1"/>
  <c r="N2227" i="1"/>
  <c r="N2226" i="1"/>
  <c r="N2225" i="1"/>
  <c r="N2224" i="1"/>
  <c r="N2223" i="1"/>
  <c r="N2222" i="1"/>
  <c r="N2221" i="1"/>
  <c r="N2220" i="1"/>
  <c r="N2219" i="1"/>
  <c r="N2218" i="1"/>
  <c r="N2217" i="1"/>
  <c r="N2216" i="1"/>
  <c r="N2215" i="1"/>
  <c r="N2214" i="1"/>
  <c r="N2213" i="1"/>
  <c r="N2212" i="1"/>
  <c r="N2211" i="1"/>
  <c r="N2210" i="1"/>
  <c r="N2209" i="1"/>
  <c r="N2208" i="1"/>
  <c r="N2207" i="1"/>
  <c r="N2206" i="1"/>
  <c r="N2205" i="1"/>
  <c r="N2204" i="1"/>
  <c r="N2203" i="1"/>
  <c r="N2202" i="1"/>
  <c r="N2201" i="1"/>
  <c r="N2200" i="1"/>
  <c r="N2199" i="1"/>
  <c r="N2198" i="1"/>
  <c r="N2197" i="1"/>
  <c r="N2196" i="1"/>
  <c r="N2195" i="1"/>
  <c r="N2194" i="1"/>
  <c r="N2193" i="1"/>
  <c r="N2192" i="1"/>
  <c r="N2191" i="1"/>
  <c r="N2190" i="1"/>
  <c r="N2189" i="1"/>
  <c r="N2188" i="1"/>
  <c r="N2187" i="1"/>
  <c r="N2186" i="1"/>
  <c r="N2185" i="1"/>
  <c r="N2184" i="1"/>
  <c r="N2183" i="1"/>
  <c r="N2182" i="1"/>
  <c r="N2181" i="1"/>
  <c r="N2180" i="1"/>
  <c r="N2179" i="1"/>
  <c r="N2178" i="1"/>
  <c r="N2177" i="1"/>
  <c r="N2176" i="1"/>
  <c r="N2175" i="1"/>
  <c r="N2174" i="1"/>
  <c r="N2173" i="1"/>
  <c r="N2172" i="1"/>
  <c r="N2171" i="1"/>
  <c r="N2170" i="1"/>
  <c r="N2169" i="1"/>
  <c r="N2168" i="1"/>
  <c r="N2167" i="1"/>
  <c r="N2166" i="1"/>
  <c r="N2165" i="1"/>
  <c r="N2164" i="1"/>
  <c r="N2163" i="1"/>
  <c r="N2162" i="1"/>
  <c r="N2161" i="1"/>
  <c r="N2160" i="1"/>
  <c r="N2159" i="1"/>
  <c r="N2158" i="1"/>
  <c r="N2157" i="1"/>
  <c r="N2156" i="1"/>
  <c r="N2155" i="1"/>
  <c r="N2154" i="1"/>
  <c r="N2153" i="1"/>
  <c r="N2152" i="1"/>
  <c r="N2151" i="1"/>
  <c r="N2150" i="1"/>
  <c r="N2149" i="1"/>
  <c r="N2148" i="1"/>
  <c r="N2147" i="1"/>
  <c r="N2146" i="1"/>
  <c r="N2145" i="1"/>
  <c r="N2144" i="1"/>
  <c r="N2143" i="1"/>
  <c r="N2142" i="1"/>
  <c r="N2141" i="1"/>
  <c r="N2140" i="1"/>
  <c r="N2139" i="1"/>
  <c r="N2138" i="1"/>
  <c r="N2137" i="1"/>
  <c r="N2136" i="1"/>
  <c r="N2135" i="1"/>
  <c r="N2134" i="1"/>
  <c r="N2133" i="1"/>
  <c r="N2132" i="1"/>
  <c r="N2131" i="1"/>
  <c r="N2130" i="1"/>
  <c r="N2129" i="1"/>
  <c r="N2128" i="1"/>
  <c r="N2127" i="1"/>
  <c r="N2126" i="1"/>
  <c r="N2125" i="1"/>
  <c r="N2124" i="1"/>
  <c r="N2123" i="1"/>
  <c r="N2122" i="1"/>
  <c r="N2121" i="1"/>
  <c r="N2120" i="1"/>
  <c r="N2119" i="1"/>
  <c r="N2118" i="1"/>
  <c r="N2117" i="1"/>
  <c r="N2116" i="1"/>
  <c r="N2115" i="1"/>
  <c r="N2114" i="1"/>
  <c r="N2113" i="1"/>
  <c r="N2112" i="1"/>
  <c r="N2111" i="1"/>
  <c r="N2110" i="1"/>
  <c r="N2109" i="1"/>
  <c r="N2108" i="1"/>
  <c r="N2107" i="1"/>
  <c r="N2106" i="1"/>
  <c r="N2105" i="1"/>
  <c r="N2104" i="1"/>
  <c r="N2103" i="1"/>
  <c r="N2102" i="1"/>
  <c r="N2101" i="1"/>
  <c r="N2100" i="1"/>
  <c r="N2099" i="1"/>
  <c r="N2098" i="1"/>
  <c r="N2097" i="1"/>
  <c r="N2096" i="1"/>
  <c r="N2095" i="1"/>
  <c r="N2094" i="1"/>
  <c r="N2093" i="1"/>
  <c r="N2092" i="1"/>
  <c r="N2091" i="1"/>
  <c r="N2090" i="1"/>
  <c r="N2089" i="1"/>
  <c r="N2088" i="1"/>
  <c r="N2087" i="1"/>
  <c r="N2086" i="1"/>
  <c r="N2085" i="1"/>
  <c r="N2084" i="1"/>
  <c r="N2083" i="1"/>
  <c r="N2082" i="1"/>
  <c r="N2081" i="1"/>
  <c r="N2080" i="1"/>
  <c r="N2079" i="1"/>
  <c r="N2078" i="1"/>
  <c r="N2077" i="1"/>
  <c r="N2076" i="1"/>
  <c r="N2075" i="1"/>
  <c r="N2074" i="1"/>
  <c r="N2073" i="1"/>
  <c r="N2072" i="1"/>
  <c r="N2071" i="1"/>
  <c r="N2070" i="1"/>
  <c r="N2069" i="1"/>
  <c r="N2068" i="1"/>
  <c r="N2067" i="1"/>
  <c r="N2066" i="1"/>
  <c r="N2065" i="1"/>
  <c r="N2064" i="1"/>
  <c r="N2063" i="1"/>
  <c r="N2062" i="1"/>
  <c r="N2061" i="1"/>
  <c r="N2060" i="1"/>
  <c r="N2059" i="1"/>
  <c r="N2058" i="1"/>
  <c r="N2057" i="1"/>
  <c r="N2056" i="1"/>
  <c r="N2055" i="1"/>
  <c r="N2054" i="1"/>
  <c r="N2053" i="1"/>
  <c r="N2052" i="1"/>
  <c r="N2051" i="1"/>
  <c r="N2050" i="1"/>
  <c r="N2049" i="1"/>
  <c r="N2048" i="1"/>
  <c r="N2047" i="1"/>
  <c r="N2046" i="1"/>
  <c r="N2045" i="1"/>
  <c r="N2044" i="1"/>
  <c r="N2043" i="1"/>
  <c r="N2042" i="1"/>
  <c r="N2041" i="1"/>
  <c r="N2040" i="1"/>
  <c r="N2039" i="1"/>
  <c r="N2038" i="1"/>
  <c r="N2037" i="1"/>
  <c r="N2036" i="1"/>
  <c r="N2035" i="1"/>
  <c r="N2034" i="1"/>
  <c r="N2033" i="1"/>
  <c r="N2032" i="1"/>
  <c r="N2031" i="1"/>
  <c r="N2030" i="1"/>
  <c r="N2029" i="1"/>
  <c r="N2028" i="1"/>
  <c r="N2027" i="1"/>
  <c r="N2026" i="1"/>
  <c r="N2025" i="1"/>
  <c r="N2024" i="1"/>
  <c r="N2023" i="1"/>
  <c r="N2022" i="1"/>
  <c r="N2021" i="1"/>
  <c r="N2020" i="1"/>
  <c r="N2019" i="1"/>
  <c r="N2018" i="1"/>
  <c r="N2017" i="1"/>
  <c r="N2016" i="1"/>
  <c r="N2015" i="1"/>
  <c r="N2014" i="1"/>
  <c r="N2013" i="1"/>
  <c r="N2012" i="1"/>
  <c r="N2011" i="1"/>
  <c r="N2010" i="1"/>
  <c r="N2009" i="1"/>
  <c r="N2008" i="1"/>
  <c r="N2007" i="1"/>
  <c r="N2006" i="1"/>
  <c r="N2005" i="1"/>
  <c r="N2004" i="1"/>
  <c r="N2003" i="1"/>
  <c r="N2002" i="1"/>
  <c r="N2001" i="1"/>
  <c r="N2000" i="1"/>
  <c r="N1999" i="1"/>
  <c r="N1998" i="1"/>
  <c r="N1997" i="1"/>
  <c r="N1996" i="1"/>
  <c r="N1995" i="1"/>
  <c r="N1994" i="1"/>
  <c r="N1993" i="1"/>
  <c r="N1992" i="1"/>
  <c r="N1991" i="1"/>
  <c r="N1990" i="1"/>
  <c r="N1989" i="1"/>
  <c r="N1988" i="1"/>
  <c r="N1987" i="1"/>
  <c r="N1986" i="1"/>
  <c r="N1985" i="1"/>
  <c r="N1984" i="1"/>
  <c r="N1983" i="1"/>
  <c r="N1982" i="1"/>
  <c r="N1981" i="1"/>
  <c r="N1980" i="1"/>
  <c r="N1979" i="1"/>
  <c r="N1978" i="1"/>
  <c r="N1977" i="1"/>
  <c r="N1976" i="1"/>
  <c r="N1975" i="1"/>
  <c r="N1974" i="1"/>
  <c r="N1973" i="1"/>
  <c r="N1972" i="1"/>
  <c r="N1971" i="1"/>
  <c r="N1970" i="1"/>
  <c r="N1969" i="1"/>
  <c r="N1968" i="1"/>
  <c r="N1967" i="1"/>
  <c r="N1966" i="1"/>
  <c r="N1965" i="1"/>
  <c r="N1964" i="1"/>
  <c r="N1963" i="1"/>
  <c r="N1962" i="1"/>
  <c r="N1961" i="1"/>
  <c r="N1960" i="1"/>
  <c r="N1959" i="1"/>
  <c r="N1958" i="1"/>
  <c r="N1957" i="1"/>
  <c r="N1956" i="1"/>
  <c r="N1955" i="1"/>
  <c r="N1954" i="1"/>
  <c r="N1953" i="1"/>
  <c r="N1952" i="1"/>
  <c r="N1951" i="1"/>
  <c r="N1950" i="1"/>
  <c r="N1949" i="1"/>
  <c r="N1948" i="1"/>
  <c r="N1947" i="1"/>
  <c r="N1946" i="1"/>
  <c r="N1945" i="1"/>
  <c r="N1944" i="1"/>
  <c r="N1943" i="1"/>
  <c r="N1942" i="1"/>
  <c r="N1941" i="1"/>
  <c r="N1940" i="1"/>
  <c r="N1939" i="1"/>
  <c r="N1938" i="1"/>
  <c r="N1937" i="1"/>
  <c r="N1936" i="1"/>
  <c r="N1935" i="1"/>
  <c r="N1934" i="1"/>
  <c r="N1933" i="1"/>
  <c r="N1932" i="1"/>
  <c r="N1931" i="1"/>
  <c r="N1930" i="1"/>
  <c r="N1929" i="1"/>
  <c r="N1928" i="1"/>
  <c r="N1927" i="1"/>
  <c r="N1926" i="1"/>
  <c r="N1925" i="1"/>
  <c r="N1924" i="1"/>
  <c r="N1923" i="1"/>
  <c r="N1922" i="1"/>
  <c r="N1921" i="1"/>
  <c r="N1920" i="1"/>
  <c r="N1919" i="1"/>
  <c r="N1918" i="1"/>
  <c r="N1917" i="1"/>
  <c r="N1916" i="1"/>
  <c r="N1915" i="1"/>
  <c r="N1914" i="1"/>
  <c r="N1913" i="1"/>
  <c r="N1912" i="1"/>
  <c r="N1911" i="1"/>
  <c r="N1910" i="1"/>
  <c r="N1909" i="1"/>
  <c r="N1908" i="1"/>
  <c r="N1907" i="1"/>
  <c r="N1906" i="1"/>
  <c r="N1905" i="1"/>
  <c r="N1904" i="1"/>
  <c r="N1903" i="1"/>
  <c r="N1902" i="1"/>
  <c r="N1901" i="1"/>
  <c r="N1900" i="1"/>
  <c r="N1899" i="1"/>
  <c r="N1898" i="1"/>
  <c r="N1897" i="1"/>
  <c r="N1896" i="1"/>
  <c r="N1895" i="1"/>
  <c r="N1894" i="1"/>
  <c r="N1893" i="1"/>
  <c r="N1892" i="1"/>
  <c r="N1891" i="1"/>
  <c r="N1890" i="1"/>
  <c r="N1889" i="1"/>
  <c r="N1888" i="1"/>
  <c r="N1887" i="1"/>
  <c r="N1886" i="1"/>
  <c r="N1885" i="1"/>
  <c r="N1884" i="1"/>
  <c r="N1883" i="1"/>
  <c r="N1882" i="1"/>
  <c r="N1881" i="1"/>
  <c r="N1880" i="1"/>
  <c r="N1879" i="1"/>
  <c r="N1878" i="1"/>
  <c r="N1877" i="1"/>
  <c r="N1876" i="1"/>
  <c r="N1875" i="1"/>
  <c r="N1874" i="1"/>
  <c r="N1873" i="1"/>
  <c r="N1872" i="1"/>
  <c r="N1871" i="1"/>
  <c r="N1870" i="1"/>
  <c r="N1869" i="1"/>
  <c r="N1868" i="1"/>
  <c r="N1867" i="1"/>
  <c r="N1866" i="1"/>
  <c r="N1865" i="1"/>
  <c r="N1864" i="1"/>
  <c r="N1863" i="1"/>
  <c r="N1862" i="1"/>
  <c r="N1861" i="1"/>
  <c r="N1860" i="1"/>
  <c r="N1859" i="1"/>
  <c r="N1858" i="1"/>
  <c r="N1857" i="1"/>
  <c r="N1856" i="1"/>
  <c r="N1855" i="1"/>
  <c r="N1854" i="1"/>
  <c r="N1853" i="1"/>
  <c r="N1852" i="1"/>
  <c r="N1851" i="1"/>
  <c r="N1850" i="1"/>
  <c r="N1849" i="1"/>
  <c r="N1848" i="1"/>
  <c r="N1847" i="1"/>
  <c r="N1846" i="1"/>
  <c r="N1845" i="1"/>
  <c r="N1844" i="1"/>
  <c r="N1843" i="1"/>
  <c r="N1842" i="1"/>
  <c r="N1841" i="1"/>
  <c r="N1840" i="1"/>
  <c r="N1839" i="1"/>
  <c r="N1838" i="1"/>
  <c r="N1837" i="1"/>
  <c r="N1836" i="1"/>
  <c r="N1835" i="1"/>
  <c r="N1834" i="1"/>
  <c r="N1833" i="1"/>
  <c r="N1832" i="1"/>
  <c r="N1831" i="1"/>
  <c r="N1830" i="1"/>
  <c r="N1829" i="1"/>
  <c r="N1828" i="1"/>
  <c r="N1827" i="1"/>
  <c r="N1826" i="1"/>
  <c r="N1825" i="1"/>
  <c r="N1824" i="1"/>
  <c r="N1823" i="1"/>
  <c r="N1822" i="1"/>
  <c r="N1821" i="1"/>
  <c r="N1820" i="1"/>
  <c r="N1819" i="1"/>
  <c r="N1818" i="1"/>
  <c r="N1817" i="1"/>
  <c r="N1816" i="1"/>
  <c r="N1815" i="1"/>
  <c r="N1814" i="1"/>
  <c r="N1813" i="1"/>
  <c r="N1812" i="1"/>
  <c r="N1811" i="1"/>
  <c r="N1810" i="1"/>
  <c r="N1809" i="1"/>
  <c r="N1808" i="1"/>
  <c r="N1807" i="1"/>
  <c r="N1806" i="1"/>
  <c r="N1805" i="1"/>
  <c r="N1804" i="1"/>
  <c r="N1803" i="1"/>
  <c r="N1802" i="1"/>
  <c r="N1801" i="1"/>
  <c r="N1800" i="1"/>
  <c r="N1799" i="1"/>
  <c r="N1798" i="1"/>
  <c r="N1797" i="1"/>
  <c r="N1796" i="1"/>
  <c r="N1795" i="1"/>
  <c r="N1794" i="1"/>
  <c r="N1793" i="1"/>
  <c r="N1792" i="1"/>
  <c r="N1791" i="1"/>
  <c r="N1790" i="1"/>
  <c r="N1789" i="1"/>
  <c r="N1788" i="1"/>
  <c r="N1787" i="1"/>
  <c r="N1786" i="1"/>
  <c r="N1785" i="1"/>
  <c r="N1784" i="1"/>
  <c r="N1783" i="1"/>
  <c r="N1782" i="1"/>
  <c r="N1781" i="1"/>
  <c r="N1780" i="1"/>
  <c r="N1779" i="1"/>
  <c r="N1778" i="1"/>
  <c r="N1777" i="1"/>
  <c r="N1776" i="1"/>
  <c r="N1775" i="1"/>
  <c r="N1774" i="1"/>
  <c r="N1773" i="1"/>
  <c r="N1772" i="1"/>
  <c r="N1771" i="1"/>
  <c r="N1770" i="1"/>
  <c r="N1769" i="1"/>
  <c r="N1768" i="1"/>
  <c r="N1767" i="1"/>
  <c r="N1766" i="1"/>
  <c r="N1765" i="1"/>
  <c r="N1764" i="1"/>
  <c r="N1763" i="1"/>
  <c r="N1762" i="1"/>
  <c r="N1761" i="1"/>
  <c r="N1760" i="1"/>
  <c r="N1759" i="1"/>
  <c r="N1758" i="1"/>
  <c r="N1757" i="1"/>
  <c r="N1756" i="1"/>
  <c r="N1755" i="1"/>
  <c r="N1754" i="1"/>
  <c r="N1753" i="1"/>
  <c r="N1752" i="1"/>
  <c r="N1751" i="1"/>
  <c r="N1750" i="1"/>
  <c r="N1749" i="1"/>
  <c r="N1748" i="1"/>
  <c r="N1747" i="1"/>
  <c r="N1746" i="1"/>
  <c r="N1745" i="1"/>
  <c r="N1744" i="1"/>
  <c r="N1743" i="1"/>
  <c r="N1742" i="1"/>
  <c r="N1741" i="1"/>
  <c r="N1740" i="1"/>
  <c r="N1739" i="1"/>
  <c r="N1738" i="1"/>
  <c r="N1737" i="1"/>
  <c r="N1736" i="1"/>
  <c r="N1735" i="1"/>
  <c r="N1734" i="1"/>
  <c r="N1733" i="1"/>
  <c r="N1732" i="1"/>
  <c r="N1731" i="1"/>
  <c r="N1730" i="1"/>
  <c r="N1729" i="1"/>
  <c r="N1728" i="1"/>
  <c r="N1727" i="1"/>
  <c r="N1726" i="1"/>
  <c r="N1725" i="1"/>
  <c r="N1724" i="1"/>
  <c r="N1723" i="1"/>
  <c r="N1722" i="1"/>
  <c r="N1721" i="1"/>
  <c r="N1720" i="1"/>
  <c r="N1719" i="1"/>
  <c r="N1718" i="1"/>
  <c r="N1717" i="1"/>
  <c r="N1716" i="1"/>
  <c r="N1715" i="1"/>
  <c r="N1714" i="1"/>
  <c r="N1713" i="1"/>
  <c r="N1712" i="1"/>
  <c r="N1711" i="1"/>
  <c r="N1710" i="1"/>
  <c r="N1709" i="1"/>
  <c r="N1708" i="1"/>
  <c r="N1707" i="1"/>
  <c r="N1706" i="1"/>
  <c r="N1705" i="1"/>
  <c r="N1704" i="1"/>
  <c r="N1703" i="1"/>
  <c r="N1702" i="1"/>
  <c r="N1701" i="1"/>
  <c r="N1700" i="1"/>
  <c r="N1699" i="1"/>
  <c r="N1698" i="1"/>
  <c r="N1697" i="1"/>
  <c r="N1696" i="1"/>
  <c r="N1695" i="1"/>
  <c r="N1694" i="1"/>
  <c r="N1693" i="1"/>
  <c r="N1692" i="1"/>
  <c r="N1691" i="1"/>
  <c r="N1690" i="1"/>
  <c r="N1689" i="1"/>
  <c r="N1688" i="1"/>
  <c r="N1687" i="1"/>
  <c r="N1686" i="1"/>
  <c r="N1685" i="1"/>
  <c r="N1684" i="1"/>
  <c r="N1683" i="1"/>
  <c r="N1682" i="1"/>
  <c r="N1681" i="1"/>
  <c r="N1680" i="1"/>
  <c r="N1679" i="1"/>
  <c r="N1678" i="1"/>
  <c r="N1677" i="1"/>
  <c r="N1676" i="1"/>
  <c r="N1675" i="1"/>
  <c r="N1674" i="1"/>
  <c r="N1673" i="1"/>
  <c r="N1672" i="1"/>
  <c r="N1671" i="1"/>
  <c r="N1670" i="1"/>
  <c r="N1669" i="1"/>
  <c r="N1668" i="1"/>
  <c r="N1667" i="1"/>
  <c r="N1666" i="1"/>
  <c r="N1665" i="1"/>
  <c r="N1664" i="1"/>
  <c r="N1663" i="1"/>
  <c r="N1662" i="1"/>
  <c r="N1661" i="1"/>
  <c r="N1660" i="1"/>
  <c r="N1659" i="1"/>
  <c r="N1658" i="1"/>
  <c r="N1657" i="1"/>
  <c r="N1656" i="1"/>
  <c r="N1655" i="1"/>
  <c r="N1654" i="1"/>
  <c r="N1653" i="1"/>
  <c r="N1652" i="1"/>
  <c r="N1651" i="1"/>
  <c r="N1650" i="1"/>
  <c r="N1649" i="1"/>
  <c r="N1648" i="1"/>
  <c r="N1647" i="1"/>
  <c r="N1646" i="1"/>
  <c r="N1645" i="1"/>
  <c r="N1644" i="1"/>
  <c r="N1643" i="1"/>
  <c r="N1642" i="1"/>
  <c r="N1641" i="1"/>
  <c r="N1640" i="1"/>
  <c r="N1639" i="1"/>
  <c r="N1638" i="1"/>
  <c r="N1637" i="1"/>
  <c r="N1636" i="1"/>
  <c r="N1635" i="1"/>
  <c r="N1634" i="1"/>
  <c r="N1633" i="1"/>
  <c r="N1632" i="1"/>
  <c r="N1631" i="1"/>
  <c r="N1630" i="1"/>
  <c r="N1629" i="1"/>
  <c r="N1628" i="1"/>
  <c r="N1627" i="1"/>
  <c r="N1626" i="1"/>
  <c r="N1625" i="1"/>
  <c r="N1624" i="1"/>
  <c r="N1623" i="1"/>
  <c r="N1622" i="1"/>
  <c r="N1621" i="1"/>
  <c r="N1620" i="1"/>
  <c r="N1619" i="1"/>
  <c r="N1618" i="1"/>
  <c r="N1617" i="1"/>
  <c r="N1616" i="1"/>
  <c r="N1615" i="1"/>
  <c r="N1614" i="1"/>
  <c r="N1613" i="1"/>
  <c r="N1612" i="1"/>
  <c r="N1611" i="1"/>
  <c r="N1610" i="1"/>
  <c r="N1609" i="1"/>
  <c r="N1608" i="1"/>
  <c r="N1607" i="1"/>
  <c r="N1606" i="1"/>
  <c r="N1605" i="1"/>
  <c r="N1604" i="1"/>
  <c r="N1603" i="1"/>
  <c r="N1602" i="1"/>
  <c r="N1601" i="1"/>
  <c r="N1600" i="1"/>
  <c r="N1599" i="1"/>
  <c r="N1598" i="1"/>
  <c r="N1597" i="1"/>
  <c r="N1596" i="1"/>
  <c r="N1595" i="1"/>
  <c r="N1594" i="1"/>
  <c r="N1593" i="1"/>
  <c r="N1592" i="1"/>
  <c r="N1591" i="1"/>
  <c r="N1590" i="1"/>
  <c r="N1589" i="1"/>
  <c r="N1588" i="1"/>
  <c r="N1587" i="1"/>
  <c r="N1586" i="1"/>
  <c r="N1585" i="1"/>
  <c r="N1584" i="1"/>
  <c r="N1583" i="1"/>
  <c r="N1582" i="1"/>
  <c r="N1581" i="1"/>
  <c r="N1580" i="1"/>
  <c r="N1579" i="1"/>
  <c r="N1578" i="1"/>
  <c r="N1577" i="1"/>
  <c r="N1576" i="1"/>
  <c r="N1575" i="1"/>
  <c r="N1574" i="1"/>
  <c r="N1573" i="1"/>
  <c r="N1572" i="1"/>
  <c r="N1571" i="1"/>
  <c r="N1570" i="1"/>
  <c r="N1569" i="1"/>
  <c r="N1568" i="1"/>
  <c r="N1567" i="1"/>
  <c r="N1566" i="1"/>
  <c r="N1565" i="1"/>
  <c r="N1564" i="1"/>
  <c r="N1563" i="1"/>
  <c r="N1562" i="1"/>
  <c r="N1561" i="1"/>
  <c r="N1560" i="1"/>
  <c r="N1559" i="1"/>
  <c r="N1558" i="1"/>
  <c r="N1557" i="1"/>
  <c r="N1556" i="1"/>
  <c r="N1555" i="1"/>
  <c r="N1554" i="1"/>
  <c r="N1553" i="1"/>
  <c r="N1552" i="1"/>
  <c r="N1551" i="1"/>
  <c r="N1550" i="1"/>
  <c r="N1549" i="1"/>
  <c r="N1548" i="1"/>
  <c r="N1547" i="1"/>
  <c r="N1546" i="1"/>
  <c r="N1545" i="1"/>
  <c r="N1544" i="1"/>
  <c r="N1543" i="1"/>
  <c r="N1542" i="1"/>
  <c r="N1541" i="1"/>
  <c r="N1540" i="1"/>
  <c r="N1539" i="1"/>
  <c r="N1538" i="1"/>
  <c r="N1537" i="1"/>
  <c r="N1536" i="1"/>
  <c r="N1535" i="1"/>
  <c r="N1534" i="1"/>
  <c r="N1533" i="1"/>
  <c r="N1532" i="1"/>
  <c r="N1531" i="1"/>
  <c r="N1530" i="1"/>
  <c r="N1529" i="1"/>
  <c r="N1528" i="1"/>
  <c r="N1527" i="1"/>
  <c r="N1526" i="1"/>
  <c r="N1525" i="1"/>
  <c r="N1524" i="1"/>
  <c r="N1523" i="1"/>
  <c r="N1522" i="1"/>
  <c r="N1521" i="1"/>
  <c r="N1520" i="1"/>
  <c r="N1519" i="1"/>
  <c r="N1518" i="1"/>
  <c r="N1517" i="1"/>
  <c r="N1516" i="1"/>
  <c r="N1515" i="1"/>
  <c r="N1514" i="1"/>
  <c r="N1513" i="1"/>
  <c r="N1512" i="1"/>
  <c r="N1511" i="1"/>
  <c r="N1510" i="1"/>
  <c r="N1509" i="1"/>
  <c r="N1508" i="1"/>
  <c r="N1507" i="1"/>
  <c r="N1506" i="1"/>
  <c r="N1505" i="1"/>
  <c r="N1504" i="1"/>
  <c r="N1503" i="1"/>
  <c r="N1502" i="1"/>
  <c r="N1501" i="1"/>
  <c r="N1500" i="1"/>
  <c r="N1499" i="1"/>
  <c r="N1498" i="1"/>
  <c r="N1497" i="1"/>
  <c r="N1496" i="1"/>
  <c r="N1495" i="1"/>
  <c r="N1494" i="1"/>
  <c r="N1493" i="1"/>
  <c r="N1492" i="1"/>
  <c r="N1491" i="1"/>
  <c r="N1490" i="1"/>
  <c r="N1489" i="1"/>
  <c r="N1488" i="1"/>
  <c r="N1487" i="1"/>
  <c r="N1486" i="1"/>
  <c r="N1485" i="1"/>
  <c r="N1484" i="1"/>
  <c r="N1483" i="1"/>
  <c r="N1482" i="1"/>
  <c r="N1481" i="1"/>
  <c r="N1480" i="1"/>
  <c r="N1479" i="1"/>
  <c r="N1478" i="1"/>
  <c r="N1477" i="1"/>
  <c r="N1476" i="1"/>
  <c r="N1475" i="1"/>
  <c r="N1474" i="1"/>
  <c r="N1473" i="1"/>
  <c r="N1472" i="1"/>
  <c r="N1471" i="1"/>
  <c r="N1470" i="1"/>
  <c r="N1469" i="1"/>
  <c r="N1468" i="1"/>
  <c r="N1467" i="1"/>
  <c r="N1466" i="1"/>
  <c r="N1465" i="1"/>
  <c r="N1464" i="1"/>
  <c r="N1463" i="1"/>
  <c r="N1462" i="1"/>
  <c r="N1461" i="1"/>
  <c r="N1460" i="1"/>
  <c r="N1459" i="1"/>
  <c r="N1458" i="1"/>
  <c r="N1457" i="1"/>
  <c r="N1456" i="1"/>
  <c r="N1455" i="1"/>
  <c r="N1454" i="1"/>
  <c r="N1453" i="1"/>
  <c r="N1452" i="1"/>
  <c r="N1451" i="1"/>
  <c r="N1450" i="1"/>
  <c r="N1449" i="1"/>
  <c r="N1448" i="1"/>
  <c r="N1447" i="1"/>
  <c r="N1446" i="1"/>
  <c r="N1445" i="1"/>
  <c r="N1444" i="1"/>
  <c r="N1443" i="1"/>
  <c r="N1442" i="1"/>
  <c r="N1441" i="1"/>
  <c r="N1440" i="1"/>
  <c r="N1439" i="1"/>
  <c r="N1438" i="1"/>
  <c r="N1437" i="1"/>
  <c r="N1436" i="1"/>
  <c r="N1435" i="1"/>
  <c r="N1434" i="1"/>
  <c r="N1433" i="1"/>
  <c r="N1432" i="1"/>
  <c r="N1431" i="1"/>
  <c r="N1430" i="1"/>
  <c r="N1429" i="1"/>
  <c r="N1428" i="1"/>
  <c r="N1427" i="1"/>
  <c r="N1426" i="1"/>
  <c r="N1425" i="1"/>
  <c r="N1424" i="1"/>
  <c r="N1423" i="1"/>
  <c r="N1422" i="1"/>
  <c r="N1421" i="1"/>
  <c r="N1420" i="1"/>
  <c r="N1419" i="1"/>
  <c r="N1418" i="1"/>
  <c r="N1417" i="1"/>
  <c r="N1416" i="1"/>
  <c r="N1415" i="1"/>
  <c r="N1414" i="1"/>
  <c r="N1413" i="1"/>
  <c r="N1412" i="1"/>
  <c r="N1411" i="1"/>
  <c r="N1410" i="1"/>
  <c r="N1409" i="1"/>
  <c r="N1408" i="1"/>
  <c r="N1407" i="1"/>
  <c r="N1406" i="1"/>
  <c r="N1405" i="1"/>
  <c r="N1404" i="1"/>
  <c r="N1403" i="1"/>
  <c r="N1402" i="1"/>
  <c r="N1401" i="1"/>
  <c r="N1400" i="1"/>
  <c r="N1399" i="1"/>
  <c r="N1398" i="1"/>
  <c r="N1397" i="1"/>
  <c r="N1396" i="1"/>
  <c r="N1395" i="1"/>
  <c r="N1394" i="1"/>
  <c r="N1393" i="1"/>
  <c r="N1392" i="1"/>
  <c r="N1391" i="1"/>
  <c r="N1390" i="1"/>
  <c r="N1389" i="1"/>
  <c r="N1388" i="1"/>
  <c r="N1387" i="1"/>
  <c r="N1386" i="1"/>
  <c r="N1385" i="1"/>
  <c r="N1384" i="1"/>
  <c r="N1383" i="1"/>
  <c r="N1382" i="1"/>
  <c r="N1381" i="1"/>
  <c r="N1380" i="1"/>
  <c r="N1379" i="1"/>
  <c r="N1378" i="1"/>
  <c r="N1377" i="1"/>
  <c r="N1376" i="1"/>
  <c r="N1375" i="1"/>
  <c r="N1374" i="1"/>
  <c r="N1373" i="1"/>
  <c r="N1372" i="1"/>
  <c r="N1371" i="1"/>
  <c r="N1370" i="1"/>
  <c r="N1369" i="1"/>
  <c r="N1368" i="1"/>
  <c r="N1367" i="1"/>
  <c r="N1366" i="1"/>
  <c r="N1365" i="1"/>
  <c r="N1364" i="1"/>
  <c r="N1363" i="1"/>
  <c r="N1362" i="1"/>
  <c r="N1361" i="1"/>
  <c r="N1360" i="1"/>
  <c r="N1359" i="1"/>
  <c r="N1358" i="1"/>
  <c r="N1357" i="1"/>
  <c r="N1356" i="1"/>
  <c r="N1355" i="1"/>
  <c r="N1354" i="1"/>
  <c r="N1353" i="1"/>
  <c r="N1352" i="1"/>
  <c r="N1351" i="1"/>
  <c r="N1350" i="1"/>
  <c r="N1349" i="1"/>
  <c r="N1348" i="1"/>
  <c r="N1347" i="1"/>
  <c r="N1346" i="1"/>
  <c r="N1345" i="1"/>
  <c r="N1344" i="1"/>
  <c r="N1343" i="1"/>
  <c r="N1342" i="1"/>
  <c r="N1341" i="1"/>
  <c r="N1340" i="1"/>
  <c r="N1339" i="1"/>
  <c r="N1338" i="1"/>
  <c r="N1337" i="1"/>
  <c r="N1336" i="1"/>
  <c r="N1335" i="1"/>
  <c r="N1334" i="1"/>
  <c r="N1333" i="1"/>
  <c r="N1332" i="1"/>
  <c r="N1331" i="1"/>
  <c r="N1330" i="1"/>
  <c r="N1329" i="1"/>
  <c r="N1328" i="1"/>
  <c r="N1327" i="1"/>
  <c r="N1326" i="1"/>
  <c r="N1325" i="1"/>
  <c r="N1324" i="1"/>
  <c r="N1323" i="1"/>
  <c r="N1322" i="1"/>
  <c r="N1321" i="1"/>
  <c r="N1320" i="1"/>
  <c r="N1319" i="1"/>
  <c r="N1318" i="1"/>
  <c r="N1317" i="1"/>
  <c r="N1316" i="1"/>
  <c r="N1315" i="1"/>
  <c r="N1314" i="1"/>
  <c r="N1313" i="1"/>
  <c r="N1312" i="1"/>
  <c r="N1311" i="1"/>
  <c r="N1310" i="1"/>
  <c r="N1309" i="1"/>
  <c r="N1308" i="1"/>
  <c r="N1307" i="1"/>
  <c r="N1306" i="1"/>
  <c r="N1305" i="1"/>
  <c r="N1304" i="1"/>
  <c r="N1303" i="1"/>
  <c r="N1302" i="1"/>
  <c r="N1301" i="1"/>
  <c r="N1300" i="1"/>
  <c r="N1299" i="1"/>
  <c r="N1298" i="1"/>
  <c r="N1297" i="1"/>
  <c r="N1296" i="1"/>
  <c r="N1295" i="1"/>
  <c r="N1294" i="1"/>
  <c r="N1293" i="1"/>
  <c r="N1292" i="1"/>
  <c r="N1291" i="1"/>
  <c r="N1290" i="1"/>
  <c r="N1289" i="1"/>
  <c r="N1288" i="1"/>
  <c r="N1287" i="1"/>
  <c r="N1286" i="1"/>
  <c r="N1285" i="1"/>
  <c r="N1284" i="1"/>
  <c r="N1283" i="1"/>
  <c r="N1282" i="1"/>
  <c r="N1281" i="1"/>
  <c r="N1280" i="1"/>
  <c r="N1279" i="1"/>
  <c r="N1278" i="1"/>
  <c r="N1277" i="1"/>
  <c r="N1276" i="1"/>
  <c r="N1275" i="1"/>
  <c r="N1274" i="1"/>
  <c r="N1273" i="1"/>
  <c r="N1272" i="1"/>
  <c r="N1271" i="1"/>
  <c r="N1270" i="1"/>
  <c r="N1269" i="1"/>
  <c r="N1268" i="1"/>
  <c r="N1267" i="1"/>
  <c r="N1266" i="1"/>
  <c r="N1265" i="1"/>
  <c r="N1264" i="1"/>
  <c r="N1263" i="1"/>
  <c r="N1262" i="1"/>
  <c r="N1261" i="1"/>
  <c r="N1260" i="1"/>
  <c r="N1259" i="1"/>
  <c r="N1258" i="1"/>
  <c r="N1257" i="1"/>
  <c r="N1256" i="1"/>
  <c r="N1255" i="1"/>
  <c r="N1254" i="1"/>
  <c r="N1253" i="1"/>
  <c r="N1252" i="1"/>
  <c r="N1251" i="1"/>
  <c r="N1250" i="1"/>
  <c r="N1249" i="1"/>
  <c r="N1248" i="1"/>
  <c r="N1247" i="1"/>
  <c r="N1246" i="1"/>
  <c r="N1245" i="1"/>
  <c r="N1244" i="1"/>
  <c r="N1243" i="1"/>
  <c r="N1242" i="1"/>
  <c r="N1241" i="1"/>
  <c r="N1240" i="1"/>
  <c r="N1239" i="1"/>
  <c r="N1238" i="1"/>
  <c r="N1237" i="1"/>
  <c r="N1236" i="1"/>
  <c r="N1235" i="1"/>
  <c r="N1234" i="1"/>
  <c r="N1233" i="1"/>
  <c r="N1232" i="1"/>
  <c r="N1231" i="1"/>
  <c r="N1230" i="1"/>
  <c r="N1229" i="1"/>
  <c r="N1228" i="1"/>
  <c r="N1227" i="1"/>
  <c r="N1226" i="1"/>
  <c r="N1225" i="1"/>
  <c r="N1224" i="1"/>
  <c r="N1223" i="1"/>
  <c r="N1222" i="1"/>
  <c r="N1221" i="1"/>
  <c r="N1220" i="1"/>
  <c r="N1219" i="1"/>
  <c r="N1218" i="1"/>
  <c r="N1217" i="1"/>
  <c r="N1216" i="1"/>
  <c r="N1215" i="1"/>
  <c r="N1214" i="1"/>
  <c r="N1213" i="1"/>
  <c r="N1212" i="1"/>
  <c r="N1211" i="1"/>
  <c r="N1210" i="1"/>
  <c r="N1209" i="1"/>
  <c r="N1208" i="1"/>
  <c r="N1207" i="1"/>
  <c r="N1206" i="1"/>
  <c r="N1205" i="1"/>
  <c r="N1204" i="1"/>
  <c r="N1203" i="1"/>
  <c r="N1202" i="1"/>
  <c r="N1201" i="1"/>
  <c r="N1200" i="1"/>
  <c r="N1199" i="1"/>
  <c r="N1198" i="1"/>
  <c r="N1197" i="1"/>
  <c r="N1196" i="1"/>
  <c r="N1195" i="1"/>
  <c r="N1194" i="1"/>
  <c r="N1193" i="1"/>
  <c r="N1192" i="1"/>
  <c r="N1191" i="1"/>
  <c r="N1190" i="1"/>
  <c r="N1189" i="1"/>
  <c r="N1188" i="1"/>
  <c r="N1187" i="1"/>
  <c r="N1186" i="1"/>
  <c r="N1185" i="1"/>
  <c r="N1184" i="1"/>
  <c r="N1183" i="1"/>
  <c r="N1182" i="1"/>
  <c r="N1181" i="1"/>
  <c r="N1180" i="1"/>
  <c r="N1179" i="1"/>
  <c r="N1178" i="1"/>
  <c r="N1177" i="1"/>
  <c r="N1176" i="1"/>
  <c r="N1175" i="1"/>
  <c r="N1174" i="1"/>
  <c r="N1173" i="1"/>
  <c r="N1172" i="1"/>
  <c r="N1171" i="1"/>
  <c r="N1170" i="1"/>
  <c r="N1169" i="1"/>
  <c r="N1168" i="1"/>
  <c r="N1167" i="1"/>
  <c r="N1166" i="1"/>
  <c r="N1165" i="1"/>
  <c r="N1164" i="1"/>
  <c r="N1163" i="1"/>
  <c r="N1162" i="1"/>
  <c r="N1161" i="1"/>
  <c r="N1160" i="1"/>
  <c r="N1159" i="1"/>
  <c r="N1158" i="1"/>
  <c r="N1157" i="1"/>
  <c r="N1156" i="1"/>
  <c r="N1155" i="1"/>
  <c r="N1154" i="1"/>
  <c r="N1153" i="1"/>
  <c r="N1152" i="1"/>
  <c r="N1151" i="1"/>
  <c r="N1150" i="1"/>
  <c r="N1149" i="1"/>
  <c r="N1148" i="1"/>
  <c r="N1147" i="1"/>
  <c r="N1146" i="1"/>
  <c r="N1145" i="1"/>
  <c r="N1144" i="1"/>
  <c r="N1143" i="1"/>
  <c r="N1142" i="1"/>
  <c r="N1141" i="1"/>
  <c r="N1140" i="1"/>
  <c r="N1139" i="1"/>
  <c r="N1138" i="1"/>
  <c r="N1137" i="1"/>
  <c r="N1136" i="1"/>
  <c r="N1135" i="1"/>
  <c r="N1134" i="1"/>
  <c r="N1133" i="1"/>
  <c r="N1132" i="1"/>
  <c r="N1131" i="1"/>
  <c r="N1130" i="1"/>
  <c r="N1129" i="1"/>
  <c r="N1128" i="1"/>
  <c r="N1127" i="1"/>
  <c r="N1126" i="1"/>
  <c r="N1125" i="1"/>
  <c r="N1124" i="1"/>
  <c r="N1123" i="1"/>
  <c r="N1122" i="1"/>
  <c r="N1121" i="1"/>
  <c r="N1120" i="1"/>
  <c r="N1119" i="1"/>
  <c r="N1118" i="1"/>
  <c r="N1117" i="1"/>
  <c r="N1116" i="1"/>
  <c r="N1115" i="1"/>
  <c r="N1114" i="1"/>
  <c r="N1113" i="1"/>
  <c r="N1112" i="1"/>
  <c r="N1111" i="1"/>
  <c r="N1110" i="1"/>
  <c r="N1109" i="1"/>
  <c r="N1108" i="1"/>
  <c r="N1107" i="1"/>
  <c r="N1106" i="1"/>
  <c r="N1105" i="1"/>
  <c r="N1104" i="1"/>
  <c r="N1103" i="1"/>
  <c r="N1102" i="1"/>
  <c r="N1101" i="1"/>
  <c r="N1100" i="1"/>
  <c r="N1099" i="1"/>
  <c r="N1098" i="1"/>
  <c r="N1097" i="1"/>
  <c r="N1096" i="1"/>
  <c r="N1095" i="1"/>
  <c r="N1094" i="1"/>
  <c r="N1093" i="1"/>
  <c r="N1092" i="1"/>
  <c r="N1091" i="1"/>
  <c r="N1090" i="1"/>
  <c r="N1089" i="1"/>
  <c r="N1088" i="1"/>
  <c r="N1087" i="1"/>
  <c r="N1086" i="1"/>
  <c r="N1085" i="1"/>
  <c r="N1084" i="1"/>
  <c r="N1083" i="1"/>
  <c r="N1082" i="1"/>
  <c r="N1081" i="1"/>
  <c r="N1080" i="1"/>
  <c r="N1079" i="1"/>
  <c r="N1078" i="1"/>
  <c r="N1077" i="1"/>
  <c r="N1076" i="1"/>
  <c r="N1075" i="1"/>
  <c r="N1074" i="1"/>
  <c r="N1073" i="1"/>
  <c r="N1072" i="1"/>
  <c r="N1071" i="1"/>
  <c r="N1070" i="1"/>
  <c r="N1069" i="1"/>
  <c r="N1068" i="1"/>
  <c r="N1067" i="1"/>
  <c r="N1066" i="1"/>
  <c r="N1065" i="1"/>
  <c r="N1064" i="1"/>
  <c r="N1063" i="1"/>
  <c r="N1062" i="1"/>
  <c r="N1061" i="1"/>
  <c r="N1060" i="1"/>
  <c r="N1059" i="1"/>
  <c r="N1058" i="1"/>
  <c r="N1057" i="1"/>
  <c r="N1056" i="1"/>
  <c r="N1055" i="1"/>
  <c r="N1054" i="1"/>
  <c r="N1053" i="1"/>
  <c r="N1052" i="1"/>
  <c r="N1051" i="1"/>
  <c r="N1050" i="1"/>
  <c r="N1049" i="1"/>
  <c r="N1048" i="1"/>
  <c r="N1047" i="1"/>
  <c r="N1046" i="1"/>
  <c r="N1045" i="1"/>
  <c r="N1044" i="1"/>
  <c r="N1043" i="1"/>
  <c r="N1042" i="1"/>
  <c r="N1041" i="1"/>
  <c r="N1040" i="1"/>
  <c r="N1039" i="1"/>
  <c r="N1038" i="1"/>
  <c r="N1037" i="1"/>
  <c r="N1036" i="1"/>
  <c r="N1035" i="1"/>
  <c r="N1034" i="1"/>
  <c r="N1033" i="1"/>
  <c r="N1032" i="1"/>
  <c r="N1031" i="1"/>
  <c r="N1030" i="1"/>
  <c r="N1029" i="1"/>
  <c r="N1028" i="1"/>
  <c r="N1027" i="1"/>
  <c r="N1026" i="1"/>
  <c r="N1025" i="1"/>
  <c r="N1024" i="1"/>
  <c r="N1023" i="1"/>
  <c r="N1022" i="1"/>
  <c r="N1021" i="1"/>
  <c r="N1020" i="1"/>
  <c r="N1019" i="1"/>
  <c r="N1018" i="1"/>
  <c r="N1017" i="1"/>
  <c r="N1016" i="1"/>
  <c r="N1015" i="1"/>
  <c r="N1014" i="1"/>
  <c r="N1013" i="1"/>
  <c r="N1012" i="1"/>
  <c r="N1011" i="1"/>
  <c r="N1010" i="1"/>
  <c r="N1009" i="1"/>
  <c r="N1008" i="1"/>
  <c r="N1007" i="1"/>
  <c r="N1006" i="1"/>
  <c r="N1005" i="1"/>
  <c r="N1004" i="1"/>
  <c r="N1003" i="1"/>
  <c r="N1002" i="1"/>
  <c r="N1001" i="1"/>
  <c r="N1000" i="1"/>
  <c r="N999" i="1"/>
  <c r="N998" i="1"/>
  <c r="N997" i="1"/>
  <c r="N996" i="1"/>
  <c r="N995" i="1"/>
  <c r="N994" i="1"/>
  <c r="N993" i="1"/>
  <c r="N992" i="1"/>
  <c r="N991" i="1"/>
  <c r="N990" i="1"/>
  <c r="N989" i="1"/>
  <c r="N988" i="1"/>
  <c r="N987" i="1"/>
  <c r="N986" i="1"/>
  <c r="N985" i="1"/>
  <c r="N984" i="1"/>
  <c r="N983" i="1"/>
  <c r="N982" i="1"/>
  <c r="N981" i="1"/>
  <c r="N980" i="1"/>
  <c r="N979" i="1"/>
  <c r="N978" i="1"/>
  <c r="N977" i="1"/>
  <c r="N976" i="1"/>
  <c r="N975" i="1"/>
  <c r="N974" i="1"/>
  <c r="N973" i="1"/>
  <c r="N972" i="1"/>
  <c r="N971" i="1"/>
  <c r="N970" i="1"/>
  <c r="N969" i="1"/>
  <c r="N968" i="1"/>
  <c r="N967" i="1"/>
  <c r="N966" i="1"/>
  <c r="N965" i="1"/>
  <c r="N964" i="1"/>
  <c r="N963" i="1"/>
  <c r="N962" i="1"/>
  <c r="N961" i="1"/>
  <c r="N960" i="1"/>
  <c r="N959" i="1"/>
  <c r="N958" i="1"/>
  <c r="N957" i="1"/>
  <c r="N956" i="1"/>
  <c r="N955" i="1"/>
  <c r="N954" i="1"/>
  <c r="N953" i="1"/>
  <c r="N952" i="1"/>
  <c r="N951" i="1"/>
  <c r="N950" i="1"/>
  <c r="N949" i="1"/>
  <c r="N948" i="1"/>
  <c r="N947" i="1"/>
  <c r="N946" i="1"/>
  <c r="N945" i="1"/>
  <c r="N944" i="1"/>
  <c r="N943" i="1"/>
  <c r="N942" i="1"/>
  <c r="N941" i="1"/>
  <c r="N940" i="1"/>
  <c r="N939" i="1"/>
  <c r="N938" i="1"/>
  <c r="N937" i="1"/>
  <c r="N936" i="1"/>
  <c r="N935" i="1"/>
  <c r="N934" i="1"/>
  <c r="N933" i="1"/>
  <c r="N932" i="1"/>
  <c r="N931" i="1"/>
  <c r="N930" i="1"/>
  <c r="N929" i="1"/>
  <c r="N928" i="1"/>
  <c r="N927" i="1"/>
  <c r="N926" i="1"/>
  <c r="N925" i="1"/>
  <c r="N924" i="1"/>
  <c r="N923" i="1"/>
  <c r="N922" i="1"/>
  <c r="N921" i="1"/>
  <c r="N920" i="1"/>
  <c r="N919" i="1"/>
  <c r="N918" i="1"/>
  <c r="N917" i="1"/>
  <c r="N916" i="1"/>
  <c r="N915" i="1"/>
  <c r="N914" i="1"/>
  <c r="N913" i="1"/>
  <c r="N912" i="1"/>
  <c r="N911" i="1"/>
  <c r="N910" i="1"/>
  <c r="N909" i="1"/>
  <c r="N908" i="1"/>
  <c r="N907" i="1"/>
  <c r="N906" i="1"/>
  <c r="N905" i="1"/>
  <c r="N904" i="1"/>
  <c r="N903" i="1"/>
  <c r="N902" i="1"/>
  <c r="N901" i="1"/>
  <c r="N900" i="1"/>
  <c r="N899" i="1"/>
  <c r="N898" i="1"/>
  <c r="N897" i="1"/>
  <c r="N896" i="1"/>
  <c r="N895" i="1"/>
  <c r="N894" i="1"/>
  <c r="N893" i="1"/>
  <c r="N892" i="1"/>
  <c r="N891" i="1"/>
  <c r="N890" i="1"/>
  <c r="N889" i="1"/>
  <c r="N888" i="1"/>
  <c r="N887" i="1"/>
  <c r="N886" i="1"/>
  <c r="N885" i="1"/>
  <c r="N884" i="1"/>
  <c r="N883" i="1"/>
  <c r="N882" i="1"/>
  <c r="N881" i="1"/>
  <c r="N880" i="1"/>
  <c r="N879" i="1"/>
  <c r="N878" i="1"/>
  <c r="N877" i="1"/>
  <c r="N876" i="1"/>
  <c r="N875" i="1"/>
  <c r="N874" i="1"/>
  <c r="N873" i="1"/>
  <c r="N872" i="1"/>
  <c r="N871" i="1"/>
  <c r="N870" i="1"/>
  <c r="N869" i="1"/>
  <c r="N868" i="1"/>
  <c r="N867" i="1"/>
  <c r="N866" i="1"/>
  <c r="N865" i="1"/>
  <c r="N864" i="1"/>
  <c r="N863" i="1"/>
  <c r="N862" i="1"/>
  <c r="N861" i="1"/>
  <c r="N860" i="1"/>
  <c r="N859" i="1"/>
  <c r="N858" i="1"/>
  <c r="N857" i="1"/>
  <c r="N856" i="1"/>
  <c r="N855" i="1"/>
  <c r="N854" i="1"/>
  <c r="N853" i="1"/>
  <c r="N852" i="1"/>
  <c r="N851" i="1"/>
  <c r="N850" i="1"/>
  <c r="N849" i="1"/>
  <c r="N848" i="1"/>
  <c r="N847" i="1"/>
  <c r="N846" i="1"/>
  <c r="N845" i="1"/>
  <c r="N844" i="1"/>
  <c r="N843" i="1"/>
  <c r="N842" i="1"/>
  <c r="N841" i="1"/>
  <c r="N840" i="1"/>
  <c r="N839" i="1"/>
  <c r="N838" i="1"/>
  <c r="N837" i="1"/>
  <c r="N836" i="1"/>
  <c r="N835" i="1"/>
  <c r="N834" i="1"/>
  <c r="N833" i="1"/>
  <c r="N832" i="1"/>
  <c r="N831" i="1"/>
  <c r="N830" i="1"/>
  <c r="N829" i="1"/>
  <c r="N828" i="1"/>
  <c r="N827" i="1"/>
  <c r="N826" i="1"/>
  <c r="N825" i="1"/>
  <c r="N824" i="1"/>
  <c r="N823" i="1"/>
  <c r="N822" i="1"/>
  <c r="N821" i="1"/>
  <c r="N820" i="1"/>
  <c r="N819" i="1"/>
  <c r="N818" i="1"/>
  <c r="N817" i="1"/>
  <c r="N816" i="1"/>
  <c r="N815" i="1"/>
  <c r="N814" i="1"/>
  <c r="N813" i="1"/>
  <c r="N812" i="1"/>
  <c r="N811" i="1"/>
  <c r="N810" i="1"/>
  <c r="N809" i="1"/>
  <c r="N808" i="1"/>
  <c r="N807" i="1"/>
  <c r="N806" i="1"/>
  <c r="N805" i="1"/>
  <c r="N804" i="1"/>
  <c r="N803" i="1"/>
  <c r="N802" i="1"/>
  <c r="N801" i="1"/>
  <c r="N800" i="1"/>
  <c r="N799" i="1"/>
  <c r="N798" i="1"/>
  <c r="N797" i="1"/>
  <c r="N796" i="1"/>
  <c r="N795" i="1"/>
  <c r="N794" i="1"/>
  <c r="N793" i="1"/>
  <c r="N792" i="1"/>
  <c r="N791" i="1"/>
  <c r="N790" i="1"/>
  <c r="N789" i="1"/>
  <c r="N788" i="1"/>
  <c r="N787" i="1"/>
  <c r="N786" i="1"/>
  <c r="N785" i="1"/>
  <c r="N784" i="1"/>
  <c r="N783" i="1"/>
  <c r="N782" i="1"/>
  <c r="N781" i="1"/>
  <c r="N780" i="1"/>
  <c r="N779" i="1"/>
  <c r="N778" i="1"/>
  <c r="N777" i="1"/>
  <c r="N776" i="1"/>
  <c r="N775" i="1"/>
  <c r="N774" i="1"/>
  <c r="N773" i="1"/>
  <c r="N772" i="1"/>
  <c r="N771" i="1"/>
  <c r="N770" i="1"/>
  <c r="N769" i="1"/>
  <c r="N768" i="1"/>
  <c r="N767" i="1"/>
  <c r="N766" i="1"/>
  <c r="N765" i="1"/>
  <c r="N764" i="1"/>
  <c r="N763" i="1"/>
  <c r="N762" i="1"/>
  <c r="N761" i="1"/>
  <c r="N760" i="1"/>
  <c r="N759" i="1"/>
  <c r="N758" i="1"/>
  <c r="N757" i="1"/>
  <c r="N756" i="1"/>
  <c r="N755" i="1"/>
  <c r="N754" i="1"/>
  <c r="N753" i="1"/>
  <c r="N752" i="1"/>
  <c r="N751" i="1"/>
  <c r="N750" i="1"/>
  <c r="N749" i="1"/>
  <c r="N748" i="1"/>
  <c r="N747" i="1"/>
  <c r="N746" i="1"/>
  <c r="N745" i="1"/>
  <c r="N744" i="1"/>
  <c r="N743" i="1"/>
  <c r="N742" i="1"/>
  <c r="N741" i="1"/>
  <c r="N740" i="1"/>
  <c r="N739" i="1"/>
  <c r="N738" i="1"/>
  <c r="N737" i="1"/>
  <c r="N736" i="1"/>
  <c r="N735" i="1"/>
  <c r="N734" i="1"/>
  <c r="N733" i="1"/>
  <c r="N732" i="1"/>
  <c r="N731" i="1"/>
  <c r="N730" i="1"/>
  <c r="N729" i="1"/>
  <c r="N728" i="1"/>
  <c r="N727" i="1"/>
  <c r="N726" i="1"/>
  <c r="N725" i="1"/>
  <c r="N724" i="1"/>
  <c r="N723" i="1"/>
  <c r="N722" i="1"/>
  <c r="N721" i="1"/>
  <c r="N720" i="1"/>
  <c r="N719" i="1"/>
  <c r="N718" i="1"/>
  <c r="N717" i="1"/>
  <c r="N716" i="1"/>
  <c r="N715" i="1"/>
  <c r="N714" i="1"/>
  <c r="N713" i="1"/>
  <c r="N712" i="1"/>
  <c r="N711" i="1"/>
  <c r="N710" i="1"/>
  <c r="N709" i="1"/>
  <c r="N708" i="1"/>
  <c r="N707" i="1"/>
  <c r="N706" i="1"/>
  <c r="N705" i="1"/>
  <c r="N704" i="1"/>
  <c r="N703" i="1"/>
  <c r="N702" i="1"/>
  <c r="N701" i="1"/>
  <c r="N700" i="1"/>
  <c r="N699" i="1"/>
  <c r="N698" i="1"/>
  <c r="N697" i="1"/>
  <c r="N696" i="1"/>
  <c r="N695" i="1"/>
  <c r="N694" i="1"/>
  <c r="N693" i="1"/>
  <c r="N692" i="1"/>
  <c r="N691" i="1"/>
  <c r="N690" i="1"/>
  <c r="N689" i="1"/>
  <c r="N688" i="1"/>
  <c r="N687" i="1"/>
  <c r="N686" i="1"/>
  <c r="N685" i="1"/>
  <c r="N684" i="1"/>
  <c r="N683" i="1"/>
  <c r="N682" i="1"/>
  <c r="N681" i="1"/>
  <c r="N680" i="1"/>
  <c r="N679" i="1"/>
  <c r="N678" i="1"/>
  <c r="N677" i="1"/>
  <c r="N676" i="1"/>
  <c r="N675" i="1"/>
  <c r="N674" i="1"/>
  <c r="N673" i="1"/>
  <c r="N672" i="1"/>
  <c r="N671" i="1"/>
  <c r="N670" i="1"/>
  <c r="N669" i="1"/>
  <c r="N668" i="1"/>
  <c r="N667" i="1"/>
  <c r="N666" i="1"/>
  <c r="N665" i="1"/>
  <c r="N664" i="1"/>
  <c r="N663" i="1"/>
  <c r="N662" i="1"/>
  <c r="N661" i="1"/>
  <c r="N660" i="1"/>
  <c r="N659" i="1"/>
  <c r="N658" i="1"/>
  <c r="N657" i="1"/>
  <c r="N656" i="1"/>
  <c r="N655" i="1"/>
  <c r="N654" i="1"/>
  <c r="N653" i="1"/>
  <c r="N652" i="1"/>
  <c r="N651" i="1"/>
  <c r="N650" i="1"/>
  <c r="N649" i="1"/>
  <c r="N648" i="1"/>
  <c r="N647" i="1"/>
  <c r="N646" i="1"/>
  <c r="N645" i="1"/>
  <c r="N644" i="1"/>
  <c r="N643" i="1"/>
  <c r="N642" i="1"/>
  <c r="N641" i="1"/>
  <c r="N640" i="1"/>
  <c r="N639" i="1"/>
  <c r="N638" i="1"/>
  <c r="N637" i="1"/>
  <c r="N636" i="1"/>
  <c r="N635" i="1"/>
  <c r="N634" i="1"/>
  <c r="N633" i="1"/>
  <c r="N632" i="1"/>
  <c r="N631" i="1"/>
  <c r="N630" i="1"/>
  <c r="N629" i="1"/>
  <c r="N628" i="1"/>
  <c r="N627" i="1"/>
  <c r="N626" i="1"/>
  <c r="N625" i="1"/>
  <c r="N624" i="1"/>
  <c r="N623" i="1"/>
  <c r="N622" i="1"/>
  <c r="N621" i="1"/>
  <c r="N620" i="1"/>
  <c r="N619" i="1"/>
  <c r="N618" i="1"/>
  <c r="N617" i="1"/>
  <c r="N616" i="1"/>
  <c r="N615" i="1"/>
  <c r="N614" i="1"/>
  <c r="N613" i="1"/>
  <c r="N612" i="1"/>
  <c r="N611" i="1"/>
  <c r="N610" i="1"/>
  <c r="N609" i="1"/>
  <c r="N608" i="1"/>
  <c r="N607" i="1"/>
  <c r="N606" i="1"/>
  <c r="N605" i="1"/>
  <c r="N604" i="1"/>
  <c r="N603" i="1"/>
  <c r="N602" i="1"/>
  <c r="N601" i="1"/>
  <c r="N600" i="1"/>
  <c r="N599" i="1"/>
  <c r="N598" i="1"/>
  <c r="N597" i="1"/>
  <c r="N596" i="1"/>
  <c r="N595" i="1"/>
  <c r="N594" i="1"/>
  <c r="N593" i="1"/>
  <c r="N592" i="1"/>
  <c r="N591" i="1"/>
  <c r="N590" i="1"/>
  <c r="N589" i="1"/>
  <c r="N588" i="1"/>
  <c r="N587" i="1"/>
  <c r="N586" i="1"/>
  <c r="N585" i="1"/>
  <c r="N584" i="1"/>
  <c r="N583" i="1"/>
  <c r="N582" i="1"/>
  <c r="N581" i="1"/>
  <c r="N580" i="1"/>
  <c r="N579" i="1"/>
  <c r="N578" i="1"/>
  <c r="N577" i="1"/>
  <c r="N576" i="1"/>
  <c r="N575" i="1"/>
  <c r="N574" i="1"/>
  <c r="N573" i="1"/>
  <c r="N572" i="1"/>
  <c r="N571" i="1"/>
  <c r="N570" i="1"/>
  <c r="N569" i="1"/>
  <c r="N568" i="1"/>
  <c r="N567" i="1"/>
  <c r="N566" i="1"/>
  <c r="N565" i="1"/>
  <c r="N564" i="1"/>
  <c r="N563" i="1"/>
  <c r="N562" i="1"/>
  <c r="N561" i="1"/>
  <c r="N560" i="1"/>
  <c r="N559" i="1"/>
  <c r="N558" i="1"/>
  <c r="N557" i="1"/>
  <c r="N556" i="1"/>
  <c r="N555" i="1"/>
  <c r="N554" i="1"/>
  <c r="N553" i="1"/>
  <c r="N552" i="1"/>
  <c r="N551" i="1"/>
  <c r="N550" i="1"/>
  <c r="N549" i="1"/>
  <c r="N548" i="1"/>
  <c r="N547" i="1"/>
  <c r="N546" i="1"/>
  <c r="N545" i="1"/>
  <c r="N544" i="1"/>
  <c r="N543" i="1"/>
  <c r="N542" i="1"/>
  <c r="N541" i="1"/>
  <c r="N540" i="1"/>
  <c r="N539" i="1"/>
  <c r="N538" i="1"/>
  <c r="N537" i="1"/>
  <c r="N536" i="1"/>
  <c r="N535" i="1"/>
  <c r="N534" i="1"/>
  <c r="N533" i="1"/>
  <c r="N532" i="1"/>
  <c r="N531" i="1"/>
  <c r="N530" i="1"/>
  <c r="N529" i="1"/>
  <c r="N528" i="1"/>
  <c r="N527" i="1"/>
  <c r="N526" i="1"/>
  <c r="N525" i="1"/>
  <c r="N524" i="1"/>
  <c r="N523" i="1"/>
  <c r="N522" i="1"/>
  <c r="N521" i="1"/>
  <c r="N520" i="1"/>
  <c r="N519" i="1"/>
  <c r="N518" i="1"/>
  <c r="N517" i="1"/>
  <c r="N516" i="1"/>
  <c r="N515" i="1"/>
  <c r="N514" i="1"/>
  <c r="N513" i="1"/>
  <c r="N512" i="1"/>
  <c r="N511" i="1"/>
  <c r="N510" i="1"/>
  <c r="N509" i="1"/>
  <c r="N508" i="1"/>
  <c r="N507" i="1"/>
  <c r="N506" i="1"/>
  <c r="N505" i="1"/>
  <c r="N504" i="1"/>
  <c r="N503" i="1"/>
  <c r="N502" i="1"/>
  <c r="N501" i="1"/>
  <c r="N500" i="1"/>
  <c r="N499" i="1"/>
  <c r="N498" i="1"/>
  <c r="N497" i="1"/>
  <c r="N496" i="1"/>
  <c r="N495" i="1"/>
  <c r="N494" i="1"/>
  <c r="N493" i="1"/>
  <c r="N492" i="1"/>
  <c r="N491" i="1"/>
  <c r="N490" i="1"/>
  <c r="N489" i="1"/>
  <c r="N488" i="1"/>
  <c r="N487" i="1"/>
  <c r="N486" i="1"/>
  <c r="N485" i="1"/>
  <c r="N484" i="1"/>
  <c r="N483" i="1"/>
  <c r="N482" i="1"/>
  <c r="N481" i="1"/>
  <c r="N480" i="1"/>
  <c r="N479" i="1"/>
  <c r="N478" i="1"/>
  <c r="N477" i="1"/>
  <c r="N476" i="1"/>
  <c r="N475" i="1"/>
  <c r="N474" i="1"/>
  <c r="N473" i="1"/>
  <c r="N472" i="1"/>
  <c r="N471" i="1"/>
  <c r="N470" i="1"/>
  <c r="N469" i="1"/>
  <c r="N468" i="1"/>
  <c r="N467" i="1"/>
  <c r="N466" i="1"/>
  <c r="N465" i="1"/>
  <c r="N464" i="1"/>
  <c r="N463" i="1"/>
  <c r="N462" i="1"/>
  <c r="N461" i="1"/>
  <c r="N460" i="1"/>
  <c r="N459" i="1"/>
  <c r="N458" i="1"/>
  <c r="N457" i="1"/>
  <c r="N456" i="1"/>
  <c r="N455" i="1"/>
  <c r="N454" i="1"/>
  <c r="N453" i="1"/>
  <c r="N452" i="1"/>
  <c r="N451" i="1"/>
  <c r="N450" i="1"/>
  <c r="N449" i="1"/>
  <c r="N448" i="1"/>
  <c r="N447" i="1"/>
  <c r="N446" i="1"/>
  <c r="N445" i="1"/>
  <c r="N444" i="1"/>
  <c r="N443" i="1"/>
  <c r="N442" i="1"/>
  <c r="N441" i="1"/>
  <c r="N440" i="1"/>
  <c r="N439" i="1"/>
  <c r="N438" i="1"/>
  <c r="N437" i="1"/>
  <c r="N436" i="1"/>
  <c r="N435" i="1"/>
  <c r="N434" i="1"/>
  <c r="N433" i="1"/>
  <c r="N432" i="1"/>
  <c r="N431" i="1"/>
  <c r="N430" i="1"/>
  <c r="N429" i="1"/>
  <c r="N428" i="1"/>
  <c r="N427" i="1"/>
  <c r="N426" i="1"/>
  <c r="N425" i="1"/>
  <c r="N424" i="1"/>
  <c r="N423" i="1"/>
  <c r="N422" i="1"/>
  <c r="N421" i="1"/>
  <c r="N420" i="1"/>
  <c r="N419" i="1"/>
  <c r="N418" i="1"/>
  <c r="N417" i="1"/>
  <c r="N416" i="1"/>
  <c r="N415" i="1"/>
  <c r="N414" i="1"/>
  <c r="N413" i="1"/>
  <c r="N412" i="1"/>
  <c r="N411" i="1"/>
  <c r="N410" i="1"/>
  <c r="N409" i="1"/>
  <c r="N408" i="1"/>
  <c r="N407" i="1"/>
  <c r="N406" i="1"/>
  <c r="N405" i="1"/>
  <c r="N404" i="1"/>
  <c r="N403" i="1"/>
  <c r="N402" i="1"/>
  <c r="N401" i="1"/>
  <c r="N400" i="1"/>
  <c r="N399" i="1"/>
  <c r="N398" i="1"/>
  <c r="N397" i="1"/>
  <c r="N396" i="1"/>
  <c r="N395" i="1"/>
  <c r="N394" i="1"/>
  <c r="N393" i="1"/>
  <c r="N392" i="1"/>
  <c r="N391" i="1"/>
  <c r="N390" i="1"/>
  <c r="N389" i="1"/>
  <c r="N388" i="1"/>
  <c r="N387" i="1"/>
  <c r="N386" i="1"/>
  <c r="N385" i="1"/>
  <c r="N384" i="1"/>
  <c r="N383" i="1"/>
  <c r="N382" i="1"/>
  <c r="N381" i="1"/>
  <c r="N380" i="1"/>
  <c r="N379" i="1"/>
  <c r="N378" i="1"/>
  <c r="N377" i="1"/>
  <c r="N376" i="1"/>
  <c r="N375" i="1"/>
  <c r="N374" i="1"/>
  <c r="N373" i="1"/>
  <c r="N372" i="1"/>
  <c r="N371" i="1"/>
  <c r="N370" i="1"/>
  <c r="N369" i="1"/>
  <c r="N368" i="1"/>
  <c r="N367" i="1"/>
  <c r="N366" i="1"/>
  <c r="N365" i="1"/>
  <c r="N364" i="1"/>
  <c r="N363" i="1"/>
  <c r="N362" i="1"/>
  <c r="N361" i="1"/>
  <c r="N360" i="1"/>
  <c r="N359" i="1"/>
  <c r="N358" i="1"/>
  <c r="N357" i="1"/>
  <c r="N356" i="1"/>
  <c r="N355" i="1"/>
  <c r="N354" i="1"/>
  <c r="N353" i="1"/>
  <c r="N352" i="1"/>
  <c r="N351" i="1"/>
  <c r="N350" i="1"/>
  <c r="N349" i="1"/>
  <c r="N348" i="1"/>
  <c r="N347" i="1"/>
  <c r="N346" i="1"/>
  <c r="N345" i="1"/>
  <c r="N344" i="1"/>
  <c r="N343" i="1"/>
  <c r="N342" i="1"/>
  <c r="N341" i="1"/>
  <c r="N340" i="1"/>
  <c r="N339" i="1"/>
  <c r="N338" i="1"/>
  <c r="N337" i="1"/>
  <c r="N336" i="1"/>
  <c r="N335" i="1"/>
  <c r="N334" i="1"/>
  <c r="N333" i="1"/>
  <c r="N332" i="1"/>
  <c r="N331" i="1"/>
  <c r="N330" i="1"/>
  <c r="N329" i="1"/>
  <c r="N328" i="1"/>
  <c r="N327" i="1"/>
  <c r="N326" i="1"/>
  <c r="N325" i="1"/>
  <c r="N324" i="1"/>
  <c r="N323" i="1"/>
  <c r="N322" i="1"/>
  <c r="N321" i="1"/>
  <c r="N320" i="1"/>
  <c r="N319" i="1"/>
  <c r="N318" i="1"/>
  <c r="N317" i="1"/>
  <c r="N316" i="1"/>
  <c r="N315" i="1"/>
  <c r="N314" i="1"/>
  <c r="N313" i="1"/>
  <c r="N312" i="1"/>
  <c r="N311" i="1"/>
  <c r="N310" i="1"/>
  <c r="N309" i="1"/>
  <c r="N308" i="1"/>
  <c r="N307" i="1"/>
  <c r="N306" i="1"/>
  <c r="N305" i="1"/>
  <c r="N304" i="1"/>
  <c r="N303" i="1"/>
  <c r="N302" i="1"/>
  <c r="N301" i="1"/>
  <c r="N300" i="1"/>
  <c r="N299" i="1"/>
  <c r="N298" i="1"/>
  <c r="N297" i="1"/>
  <c r="N296" i="1"/>
  <c r="N295" i="1"/>
  <c r="N294" i="1"/>
  <c r="N293" i="1"/>
  <c r="N292" i="1"/>
  <c r="N291" i="1"/>
  <c r="N290" i="1"/>
  <c r="N289" i="1"/>
  <c r="N288" i="1"/>
  <c r="N287" i="1"/>
  <c r="N286" i="1"/>
  <c r="N285" i="1"/>
  <c r="N284" i="1"/>
  <c r="N283" i="1"/>
  <c r="N282" i="1"/>
  <c r="N281" i="1"/>
  <c r="N280" i="1"/>
  <c r="N279" i="1"/>
  <c r="N278" i="1"/>
  <c r="N277" i="1"/>
  <c r="N276" i="1"/>
  <c r="N275" i="1"/>
  <c r="N274" i="1"/>
  <c r="N273" i="1"/>
  <c r="N272" i="1"/>
  <c r="N271" i="1"/>
  <c r="N270" i="1"/>
  <c r="N269" i="1"/>
  <c r="N268" i="1"/>
  <c r="N267" i="1"/>
  <c r="N266" i="1"/>
  <c r="N265" i="1"/>
  <c r="N264" i="1"/>
  <c r="N263" i="1"/>
  <c r="N262" i="1"/>
  <c r="N261" i="1"/>
  <c r="N260" i="1"/>
  <c r="N259" i="1"/>
  <c r="N258" i="1"/>
  <c r="N257" i="1"/>
  <c r="N256" i="1"/>
  <c r="N255" i="1"/>
  <c r="N254" i="1"/>
  <c r="N253" i="1"/>
  <c r="N252" i="1"/>
  <c r="N251" i="1"/>
  <c r="N250" i="1"/>
  <c r="N249" i="1"/>
  <c r="N248" i="1"/>
  <c r="N247" i="1"/>
  <c r="N246" i="1"/>
  <c r="N245" i="1"/>
  <c r="N244" i="1"/>
  <c r="N243" i="1"/>
  <c r="N242" i="1"/>
  <c r="N241" i="1"/>
  <c r="N240" i="1"/>
  <c r="N239" i="1"/>
  <c r="N238" i="1"/>
  <c r="N237" i="1"/>
  <c r="N236" i="1"/>
  <c r="N235" i="1"/>
  <c r="N234" i="1"/>
  <c r="N233" i="1"/>
  <c r="N232" i="1"/>
  <c r="N231" i="1"/>
  <c r="N230" i="1"/>
  <c r="N229" i="1"/>
  <c r="N228" i="1"/>
  <c r="N227" i="1"/>
  <c r="N226" i="1"/>
  <c r="N225" i="1"/>
  <c r="N224" i="1"/>
  <c r="N223" i="1"/>
  <c r="N222" i="1"/>
  <c r="N221" i="1"/>
  <c r="N220" i="1"/>
  <c r="N219" i="1"/>
  <c r="N218" i="1"/>
  <c r="N217" i="1"/>
  <c r="N216" i="1"/>
  <c r="N215" i="1"/>
  <c r="N214" i="1"/>
  <c r="N213" i="1"/>
  <c r="N212" i="1"/>
  <c r="N211" i="1"/>
  <c r="N210" i="1"/>
  <c r="N209" i="1"/>
  <c r="N208" i="1"/>
  <c r="N207" i="1"/>
  <c r="N206" i="1"/>
  <c r="N205" i="1"/>
  <c r="N204" i="1"/>
  <c r="N203" i="1"/>
  <c r="N202" i="1"/>
  <c r="N201" i="1"/>
  <c r="N200" i="1"/>
  <c r="N199" i="1"/>
  <c r="N198" i="1"/>
  <c r="N197" i="1"/>
  <c r="N196" i="1"/>
  <c r="N195" i="1"/>
  <c r="N194" i="1"/>
  <c r="N193" i="1"/>
  <c r="N192" i="1"/>
  <c r="N191" i="1"/>
  <c r="N190" i="1"/>
  <c r="N189" i="1"/>
  <c r="N188" i="1"/>
  <c r="N187" i="1"/>
  <c r="N186" i="1"/>
  <c r="N185" i="1"/>
  <c r="N184" i="1"/>
  <c r="N183" i="1"/>
  <c r="N182" i="1"/>
  <c r="N181" i="1"/>
  <c r="N180" i="1"/>
  <c r="N179" i="1"/>
  <c r="N178" i="1"/>
  <c r="N177" i="1"/>
  <c r="N176" i="1"/>
  <c r="N175" i="1"/>
  <c r="N174" i="1"/>
  <c r="N173" i="1"/>
  <c r="N172" i="1"/>
  <c r="N171" i="1"/>
  <c r="N170" i="1"/>
  <c r="N169" i="1"/>
  <c r="N168" i="1"/>
  <c r="N167" i="1"/>
  <c r="N166" i="1"/>
  <c r="N165" i="1"/>
  <c r="N164" i="1"/>
  <c r="N163" i="1"/>
  <c r="N162" i="1"/>
  <c r="N161" i="1"/>
  <c r="N160" i="1"/>
  <c r="N159" i="1"/>
  <c r="N158" i="1"/>
  <c r="N157" i="1"/>
  <c r="N156" i="1"/>
  <c r="N155" i="1"/>
  <c r="N154" i="1"/>
  <c r="N153" i="1"/>
  <c r="N152" i="1"/>
  <c r="N151" i="1"/>
  <c r="N150" i="1"/>
  <c r="N149" i="1"/>
  <c r="N148" i="1"/>
  <c r="N147" i="1"/>
  <c r="N146" i="1"/>
  <c r="N145" i="1"/>
  <c r="N144" i="1"/>
  <c r="N143" i="1"/>
  <c r="N142" i="1"/>
  <c r="N141" i="1"/>
  <c r="N140" i="1"/>
  <c r="N139" i="1"/>
  <c r="N138" i="1"/>
  <c r="N137" i="1"/>
  <c r="N136" i="1"/>
  <c r="N135" i="1"/>
  <c r="N134" i="1"/>
  <c r="N133" i="1"/>
  <c r="N132" i="1"/>
  <c r="N131" i="1"/>
  <c r="N130" i="1"/>
  <c r="N129" i="1"/>
  <c r="N128" i="1"/>
  <c r="N127" i="1"/>
  <c r="N126" i="1"/>
  <c r="N125" i="1"/>
  <c r="N124" i="1"/>
  <c r="N123" i="1"/>
  <c r="N122" i="1"/>
  <c r="N121" i="1"/>
  <c r="N120" i="1"/>
  <c r="N119" i="1"/>
  <c r="N118" i="1"/>
  <c r="N117" i="1"/>
  <c r="N116" i="1"/>
  <c r="N115" i="1"/>
  <c r="N114" i="1"/>
  <c r="N113" i="1"/>
  <c r="N112" i="1"/>
  <c r="N111" i="1"/>
  <c r="N110" i="1"/>
  <c r="N109" i="1"/>
  <c r="N108" i="1"/>
  <c r="N107" i="1"/>
  <c r="N106" i="1"/>
  <c r="N105" i="1"/>
  <c r="N104" i="1"/>
  <c r="N103" i="1"/>
  <c r="N102" i="1"/>
  <c r="N101" i="1"/>
  <c r="N100" i="1"/>
  <c r="N99" i="1"/>
  <c r="N98" i="1"/>
  <c r="N97" i="1"/>
  <c r="N96" i="1"/>
  <c r="N95" i="1"/>
  <c r="N94" i="1"/>
  <c r="N93" i="1"/>
  <c r="N92" i="1"/>
  <c r="N91" i="1"/>
  <c r="N90" i="1"/>
  <c r="N89" i="1"/>
  <c r="N88" i="1"/>
  <c r="N87" i="1"/>
  <c r="N86" i="1"/>
  <c r="N85" i="1"/>
  <c r="N84" i="1"/>
  <c r="N83" i="1"/>
  <c r="N82" i="1"/>
  <c r="N81" i="1"/>
  <c r="N80" i="1"/>
  <c r="N79" i="1"/>
  <c r="N78" i="1"/>
  <c r="N77" i="1"/>
  <c r="N76" i="1"/>
  <c r="N75" i="1"/>
  <c r="N74" i="1"/>
  <c r="N73" i="1"/>
  <c r="N72" i="1"/>
  <c r="N71" i="1"/>
  <c r="N70" i="1"/>
  <c r="N69" i="1"/>
  <c r="N68" i="1"/>
  <c r="N67" i="1"/>
  <c r="N66" i="1"/>
  <c r="N65" i="1"/>
  <c r="N64" i="1"/>
  <c r="N63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2" i="1"/>
  <c r="N11" i="1" l="1"/>
  <c r="N10" i="1" s="1"/>
  <c r="AB2" i="1"/>
  <c r="AD2" i="1"/>
  <c r="AB8" i="1"/>
  <c r="AE7" i="1"/>
  <c r="AA7" i="1"/>
  <c r="Z7" i="1"/>
  <c r="AE6" i="1"/>
  <c r="Z6" i="1"/>
  <c r="AA6" i="1" s="1"/>
  <c r="AB6" i="1" s="1"/>
  <c r="AE5" i="1"/>
  <c r="Z5" i="1"/>
  <c r="AA5" i="1" s="1"/>
  <c r="AB5" i="1" s="1"/>
  <c r="AD5" i="1" s="1"/>
  <c r="AE4" i="1"/>
  <c r="Z4" i="1"/>
  <c r="AA4" i="1" s="1"/>
  <c r="AB4" i="1" s="1"/>
  <c r="AE3" i="1"/>
  <c r="Z3" i="1"/>
  <c r="AA3" i="1" s="1"/>
  <c r="AB3" i="1" s="1"/>
  <c r="AD3" i="1" s="1"/>
  <c r="AE2" i="1"/>
  <c r="Z2" i="1"/>
  <c r="AA2" i="1" s="1"/>
  <c r="Z1" i="1"/>
  <c r="M7" i="1"/>
  <c r="M6" i="1"/>
  <c r="M5" i="1"/>
  <c r="M4" i="1"/>
  <c r="M3" i="1"/>
  <c r="M2" i="1"/>
  <c r="L7" i="1"/>
  <c r="L6" i="1"/>
  <c r="L5" i="1"/>
  <c r="L4" i="1"/>
  <c r="L3" i="1"/>
  <c r="J6" i="1"/>
  <c r="J5" i="1"/>
  <c r="J4" i="1"/>
  <c r="J3" i="1"/>
  <c r="J2" i="1"/>
  <c r="I6" i="1"/>
  <c r="I5" i="1"/>
  <c r="I4" i="1"/>
  <c r="I3" i="1"/>
  <c r="I2" i="1"/>
  <c r="I7" i="1"/>
  <c r="H4" i="1"/>
  <c r="L2" i="1"/>
  <c r="J8" i="1"/>
  <c r="AD6" i="1" l="1"/>
  <c r="AD4" i="1"/>
  <c r="AD7" i="1"/>
  <c r="AD8" i="1"/>
  <c r="H6" i="1"/>
  <c r="H5" i="1"/>
  <c r="H7" i="1"/>
  <c r="H3" i="1"/>
  <c r="H2" i="1"/>
  <c r="H1" i="1"/>
  <c r="L8" i="1" l="1"/>
  <c r="X5" i="1"/>
  <c r="X4" i="1"/>
  <c r="F5" i="1"/>
  <c r="F4" i="1"/>
  <c r="X2462" i="1" l="1"/>
  <c r="X2461" i="1"/>
  <c r="X2460" i="1"/>
  <c r="X2459" i="1"/>
  <c r="X2458" i="1"/>
  <c r="X2457" i="1"/>
  <c r="X2456" i="1"/>
  <c r="X2455" i="1"/>
  <c r="X2454" i="1"/>
  <c r="X2453" i="1"/>
  <c r="X2452" i="1"/>
  <c r="X2451" i="1"/>
  <c r="X2450" i="1"/>
  <c r="X2449" i="1"/>
  <c r="X2448" i="1"/>
  <c r="X2447" i="1"/>
  <c r="X2446" i="1"/>
  <c r="X2445" i="1"/>
  <c r="X2444" i="1"/>
  <c r="X2443" i="1"/>
  <c r="X2442" i="1"/>
  <c r="X2441" i="1"/>
  <c r="X2440" i="1"/>
  <c r="X2439" i="1"/>
  <c r="X2438" i="1"/>
  <c r="X2437" i="1"/>
  <c r="X2436" i="1"/>
  <c r="X2435" i="1"/>
  <c r="X2434" i="1"/>
  <c r="X2433" i="1"/>
  <c r="X2432" i="1"/>
  <c r="X2431" i="1"/>
  <c r="X2430" i="1"/>
  <c r="X2429" i="1"/>
  <c r="X2428" i="1"/>
  <c r="X2427" i="1"/>
  <c r="X2426" i="1"/>
  <c r="X2425" i="1"/>
  <c r="X2424" i="1"/>
  <c r="X2423" i="1"/>
  <c r="X2422" i="1"/>
  <c r="X2421" i="1"/>
  <c r="X2420" i="1"/>
  <c r="X2419" i="1"/>
  <c r="X2418" i="1"/>
  <c r="X2417" i="1"/>
  <c r="X2416" i="1"/>
  <c r="X2415" i="1"/>
  <c r="X2414" i="1"/>
  <c r="X2413" i="1"/>
  <c r="X2412" i="1"/>
  <c r="X2411" i="1"/>
  <c r="X2410" i="1"/>
  <c r="X2409" i="1"/>
  <c r="X2408" i="1"/>
  <c r="X2407" i="1"/>
  <c r="X2406" i="1"/>
  <c r="X2405" i="1"/>
  <c r="X2404" i="1"/>
  <c r="X2403" i="1"/>
  <c r="X2402" i="1"/>
  <c r="X2401" i="1"/>
  <c r="X2400" i="1"/>
  <c r="X2399" i="1"/>
  <c r="X2398" i="1"/>
  <c r="X2397" i="1"/>
  <c r="X2396" i="1"/>
  <c r="X2395" i="1"/>
  <c r="X2394" i="1"/>
  <c r="X2393" i="1"/>
  <c r="X2392" i="1"/>
  <c r="X2391" i="1"/>
  <c r="X2390" i="1"/>
  <c r="X2389" i="1"/>
  <c r="X2388" i="1"/>
  <c r="X2387" i="1"/>
  <c r="X2386" i="1"/>
  <c r="X2385" i="1"/>
  <c r="X2384" i="1"/>
  <c r="X2383" i="1"/>
  <c r="X2382" i="1"/>
  <c r="X2381" i="1"/>
  <c r="X2380" i="1"/>
  <c r="X2379" i="1"/>
  <c r="X2378" i="1"/>
  <c r="X2377" i="1"/>
  <c r="X2376" i="1"/>
  <c r="X2375" i="1"/>
  <c r="X2374" i="1"/>
  <c r="X2373" i="1"/>
  <c r="X2372" i="1"/>
  <c r="X2371" i="1"/>
  <c r="X2370" i="1"/>
  <c r="X2369" i="1"/>
  <c r="X2368" i="1"/>
  <c r="X2367" i="1"/>
  <c r="X2366" i="1"/>
  <c r="X2365" i="1"/>
  <c r="X2364" i="1"/>
  <c r="X2363" i="1"/>
  <c r="X2362" i="1"/>
  <c r="X2361" i="1"/>
  <c r="X2360" i="1"/>
  <c r="X2359" i="1"/>
  <c r="X2358" i="1"/>
  <c r="X2357" i="1"/>
  <c r="X2356" i="1"/>
  <c r="X2355" i="1"/>
  <c r="X2354" i="1"/>
  <c r="X2353" i="1"/>
  <c r="X2352" i="1"/>
  <c r="X2351" i="1"/>
  <c r="X2350" i="1"/>
  <c r="X2349" i="1"/>
  <c r="X2348" i="1"/>
  <c r="X2347" i="1"/>
  <c r="X2346" i="1"/>
  <c r="X2345" i="1"/>
  <c r="X2344" i="1"/>
  <c r="X2343" i="1"/>
  <c r="X2342" i="1"/>
  <c r="X2341" i="1"/>
  <c r="X2340" i="1"/>
  <c r="X2339" i="1"/>
  <c r="X2338" i="1"/>
  <c r="X2337" i="1"/>
  <c r="X2336" i="1"/>
  <c r="X2335" i="1"/>
  <c r="X2334" i="1"/>
  <c r="X2333" i="1"/>
  <c r="X2332" i="1"/>
  <c r="X2331" i="1"/>
  <c r="X2330" i="1"/>
  <c r="X2329" i="1"/>
  <c r="X2328" i="1"/>
  <c r="X2327" i="1"/>
  <c r="X2326" i="1"/>
  <c r="X2325" i="1"/>
  <c r="X2324" i="1"/>
  <c r="X2323" i="1"/>
  <c r="X2322" i="1"/>
  <c r="X2321" i="1"/>
  <c r="X2320" i="1"/>
  <c r="X2319" i="1"/>
  <c r="X2318" i="1"/>
  <c r="X2317" i="1"/>
  <c r="X2316" i="1"/>
  <c r="X2315" i="1"/>
  <c r="X2314" i="1"/>
  <c r="X2313" i="1"/>
  <c r="X2312" i="1"/>
  <c r="X2311" i="1"/>
  <c r="X2310" i="1"/>
  <c r="X2309" i="1"/>
  <c r="X2308" i="1"/>
  <c r="X2307" i="1"/>
  <c r="X2306" i="1"/>
  <c r="X2305" i="1"/>
  <c r="X2304" i="1"/>
  <c r="X2303" i="1"/>
  <c r="X2302" i="1"/>
  <c r="X2301" i="1"/>
  <c r="X2300" i="1"/>
  <c r="X2299" i="1"/>
  <c r="X2298" i="1"/>
  <c r="X2297" i="1"/>
  <c r="X2296" i="1"/>
  <c r="X2295" i="1"/>
  <c r="X2294" i="1"/>
  <c r="X2293" i="1"/>
  <c r="X2292" i="1"/>
  <c r="X2291" i="1"/>
  <c r="X2290" i="1"/>
  <c r="X2289" i="1"/>
  <c r="X2288" i="1"/>
  <c r="X2287" i="1"/>
  <c r="X2286" i="1"/>
  <c r="X2285" i="1"/>
  <c r="X2284" i="1"/>
  <c r="X2283" i="1"/>
  <c r="X2282" i="1"/>
  <c r="X2281" i="1"/>
  <c r="X2280" i="1"/>
  <c r="X2279" i="1"/>
  <c r="X2278" i="1"/>
  <c r="X2277" i="1"/>
  <c r="X2276" i="1"/>
  <c r="X2275" i="1"/>
  <c r="X2274" i="1"/>
  <c r="X2273" i="1"/>
  <c r="X2272" i="1"/>
  <c r="X2271" i="1"/>
  <c r="X2270" i="1"/>
  <c r="X2269" i="1"/>
  <c r="X2268" i="1"/>
  <c r="X2267" i="1"/>
  <c r="X2266" i="1"/>
  <c r="X2265" i="1"/>
  <c r="X2264" i="1"/>
  <c r="X2263" i="1"/>
  <c r="X2262" i="1"/>
  <c r="X2261" i="1"/>
  <c r="X2260" i="1"/>
  <c r="X2259" i="1"/>
  <c r="X2258" i="1"/>
  <c r="X2257" i="1"/>
  <c r="X2256" i="1"/>
  <c r="X2255" i="1"/>
  <c r="X2254" i="1"/>
  <c r="X2253" i="1"/>
  <c r="X2252" i="1"/>
  <c r="X2251" i="1"/>
  <c r="X2250" i="1"/>
  <c r="X2249" i="1"/>
  <c r="X2248" i="1"/>
  <c r="X2247" i="1"/>
  <c r="X2246" i="1"/>
  <c r="X2245" i="1"/>
  <c r="X2244" i="1"/>
  <c r="X2243" i="1"/>
  <c r="X2242" i="1"/>
  <c r="X2241" i="1"/>
  <c r="X2240" i="1"/>
  <c r="X2239" i="1"/>
  <c r="X2238" i="1"/>
  <c r="X2237" i="1"/>
  <c r="X2236" i="1"/>
  <c r="X2235" i="1"/>
  <c r="X2234" i="1"/>
  <c r="X2233" i="1"/>
  <c r="X2232" i="1"/>
  <c r="X2231" i="1"/>
  <c r="X2230" i="1"/>
  <c r="X2229" i="1"/>
  <c r="X2228" i="1"/>
  <c r="X2227" i="1"/>
  <c r="X2226" i="1"/>
  <c r="X2225" i="1"/>
  <c r="X2224" i="1"/>
  <c r="X2223" i="1"/>
  <c r="X2222" i="1"/>
  <c r="X2221" i="1"/>
  <c r="X2220" i="1"/>
  <c r="X2219" i="1"/>
  <c r="X2218" i="1"/>
  <c r="X2217" i="1"/>
  <c r="X2216" i="1"/>
  <c r="X2215" i="1"/>
  <c r="X2214" i="1"/>
  <c r="X2213" i="1"/>
  <c r="X2212" i="1"/>
  <c r="X2211" i="1"/>
  <c r="X2210" i="1"/>
  <c r="X2209" i="1"/>
  <c r="X2208" i="1"/>
  <c r="X2207" i="1"/>
  <c r="X2206" i="1"/>
  <c r="X2205" i="1"/>
  <c r="X2204" i="1"/>
  <c r="X2203" i="1"/>
  <c r="X2202" i="1"/>
  <c r="X2201" i="1"/>
  <c r="X2200" i="1"/>
  <c r="X2199" i="1"/>
  <c r="X2198" i="1"/>
  <c r="X2197" i="1"/>
  <c r="X2196" i="1"/>
  <c r="X2195" i="1"/>
  <c r="X2194" i="1"/>
  <c r="X2193" i="1"/>
  <c r="X2192" i="1"/>
  <c r="X2191" i="1"/>
  <c r="X2190" i="1"/>
  <c r="X2189" i="1"/>
  <c r="X2188" i="1"/>
  <c r="X2187" i="1"/>
  <c r="X2186" i="1"/>
  <c r="X2185" i="1"/>
  <c r="X2184" i="1"/>
  <c r="X2183" i="1"/>
  <c r="X2182" i="1"/>
  <c r="X2181" i="1"/>
  <c r="X2180" i="1"/>
  <c r="X2179" i="1"/>
  <c r="X2178" i="1"/>
  <c r="X2177" i="1"/>
  <c r="X2176" i="1"/>
  <c r="X2175" i="1"/>
  <c r="X2174" i="1"/>
  <c r="X2173" i="1"/>
  <c r="X2172" i="1"/>
  <c r="X2171" i="1"/>
  <c r="X2170" i="1"/>
  <c r="X2169" i="1"/>
  <c r="X2168" i="1"/>
  <c r="X2167" i="1"/>
  <c r="X2166" i="1"/>
  <c r="X2165" i="1"/>
  <c r="X2164" i="1"/>
  <c r="X2163" i="1"/>
  <c r="X2162" i="1"/>
  <c r="X2161" i="1"/>
  <c r="X2160" i="1"/>
  <c r="X2159" i="1"/>
  <c r="X2158" i="1"/>
  <c r="X2157" i="1"/>
  <c r="X2156" i="1"/>
  <c r="X2155" i="1"/>
  <c r="X2154" i="1"/>
  <c r="X2153" i="1"/>
  <c r="X2152" i="1"/>
  <c r="X2151" i="1"/>
  <c r="X2150" i="1"/>
  <c r="X2149" i="1"/>
  <c r="X2148" i="1"/>
  <c r="X2147" i="1"/>
  <c r="X2146" i="1"/>
  <c r="X2145" i="1"/>
  <c r="X2144" i="1"/>
  <c r="X2143" i="1"/>
  <c r="X2142" i="1"/>
  <c r="X2141" i="1"/>
  <c r="X2140" i="1"/>
  <c r="X2139" i="1"/>
  <c r="X2138" i="1"/>
  <c r="X2137" i="1"/>
  <c r="X2136" i="1"/>
  <c r="X2135" i="1"/>
  <c r="X2134" i="1"/>
  <c r="X2133" i="1"/>
  <c r="X2132" i="1"/>
  <c r="X2131" i="1"/>
  <c r="X2130" i="1"/>
  <c r="X2129" i="1"/>
  <c r="X2128" i="1"/>
  <c r="X2127" i="1"/>
  <c r="X2126" i="1"/>
  <c r="X2125" i="1"/>
  <c r="X2124" i="1"/>
  <c r="X2123" i="1"/>
  <c r="X2122" i="1"/>
  <c r="X2121" i="1"/>
  <c r="X2120" i="1"/>
  <c r="X2119" i="1"/>
  <c r="X2118" i="1"/>
  <c r="X2117" i="1"/>
  <c r="X2116" i="1"/>
  <c r="X2115" i="1"/>
  <c r="X2114" i="1"/>
  <c r="X2113" i="1"/>
  <c r="X2112" i="1"/>
  <c r="X2111" i="1"/>
  <c r="X2110" i="1"/>
  <c r="X2109" i="1"/>
  <c r="X2108" i="1"/>
  <c r="X2107" i="1"/>
  <c r="X2106" i="1"/>
  <c r="X2105" i="1"/>
  <c r="X2104" i="1"/>
  <c r="X2103" i="1"/>
  <c r="X2102" i="1"/>
  <c r="X2101" i="1"/>
  <c r="X2100" i="1"/>
  <c r="X2099" i="1"/>
  <c r="X2098" i="1"/>
  <c r="X2097" i="1"/>
  <c r="X2096" i="1"/>
  <c r="X2095" i="1"/>
  <c r="X2094" i="1"/>
  <c r="X2093" i="1"/>
  <c r="X2092" i="1"/>
  <c r="X2091" i="1"/>
  <c r="X2090" i="1"/>
  <c r="X2089" i="1"/>
  <c r="X2088" i="1"/>
  <c r="X2087" i="1"/>
  <c r="X2086" i="1"/>
  <c r="X2085" i="1"/>
  <c r="X2084" i="1"/>
  <c r="X2083" i="1"/>
  <c r="X2082" i="1"/>
  <c r="X2081" i="1"/>
  <c r="X2080" i="1"/>
  <c r="X2079" i="1"/>
  <c r="X2078" i="1"/>
  <c r="X2077" i="1"/>
  <c r="X2076" i="1"/>
  <c r="X2075" i="1"/>
  <c r="X2074" i="1"/>
  <c r="X2073" i="1"/>
  <c r="X2072" i="1"/>
  <c r="X2071" i="1"/>
  <c r="X2070" i="1"/>
  <c r="X2069" i="1"/>
  <c r="X2068" i="1"/>
  <c r="X2067" i="1"/>
  <c r="X2066" i="1"/>
  <c r="X2065" i="1"/>
  <c r="X2064" i="1"/>
  <c r="X2063" i="1"/>
  <c r="X2062" i="1"/>
  <c r="X2061" i="1"/>
  <c r="X2060" i="1"/>
  <c r="X2059" i="1"/>
  <c r="X2058" i="1"/>
  <c r="X2057" i="1"/>
  <c r="X2056" i="1"/>
  <c r="X2055" i="1"/>
  <c r="X2054" i="1"/>
  <c r="X2053" i="1"/>
  <c r="X2052" i="1"/>
  <c r="X2051" i="1"/>
  <c r="X2050" i="1"/>
  <c r="X2049" i="1"/>
  <c r="X2048" i="1"/>
  <c r="X2047" i="1"/>
  <c r="X2046" i="1"/>
  <c r="X2045" i="1"/>
  <c r="X2044" i="1"/>
  <c r="X2043" i="1"/>
  <c r="X2042" i="1"/>
  <c r="X2041" i="1"/>
  <c r="X2040" i="1"/>
  <c r="X2039" i="1"/>
  <c r="X2038" i="1"/>
  <c r="X2037" i="1"/>
  <c r="X2036" i="1"/>
  <c r="X2035" i="1"/>
  <c r="X2034" i="1"/>
  <c r="X2033" i="1"/>
  <c r="X2032" i="1"/>
  <c r="X2031" i="1"/>
  <c r="X2030" i="1"/>
  <c r="X2029" i="1"/>
  <c r="X2028" i="1"/>
  <c r="X2027" i="1"/>
  <c r="X2026" i="1"/>
  <c r="X2025" i="1"/>
  <c r="X2024" i="1"/>
  <c r="X2023" i="1"/>
  <c r="X2022" i="1"/>
  <c r="X2021" i="1"/>
  <c r="X2020" i="1"/>
  <c r="X2019" i="1"/>
  <c r="X2018" i="1"/>
  <c r="X2017" i="1"/>
  <c r="X2016" i="1"/>
  <c r="X2015" i="1"/>
  <c r="X2014" i="1"/>
  <c r="X2013" i="1"/>
  <c r="X2012" i="1"/>
  <c r="X2011" i="1"/>
  <c r="X2010" i="1"/>
  <c r="X2009" i="1"/>
  <c r="X2008" i="1"/>
  <c r="X2007" i="1"/>
  <c r="X2006" i="1"/>
  <c r="X2005" i="1"/>
  <c r="X2004" i="1"/>
  <c r="X2003" i="1"/>
  <c r="X2002" i="1"/>
  <c r="X2001" i="1"/>
  <c r="X2000" i="1"/>
  <c r="X1999" i="1"/>
  <c r="X1998" i="1"/>
  <c r="X1997" i="1"/>
  <c r="X1996" i="1"/>
  <c r="X1995" i="1"/>
  <c r="X1994" i="1"/>
  <c r="X1993" i="1"/>
  <c r="X1992" i="1"/>
  <c r="X1991" i="1"/>
  <c r="X1990" i="1"/>
  <c r="X1989" i="1"/>
  <c r="X1988" i="1"/>
  <c r="X1987" i="1"/>
  <c r="X1986" i="1"/>
  <c r="X1985" i="1"/>
  <c r="X1984" i="1"/>
  <c r="X1983" i="1"/>
  <c r="X1982" i="1"/>
  <c r="X1981" i="1"/>
  <c r="X1980" i="1"/>
  <c r="X1979" i="1"/>
  <c r="X1978" i="1"/>
  <c r="X1977" i="1"/>
  <c r="X1976" i="1"/>
  <c r="X1975" i="1"/>
  <c r="X1974" i="1"/>
  <c r="X1973" i="1"/>
  <c r="X1972" i="1"/>
  <c r="X1971" i="1"/>
  <c r="X1970" i="1"/>
  <c r="X1969" i="1"/>
  <c r="X1968" i="1"/>
  <c r="X1967" i="1"/>
  <c r="X1966" i="1"/>
  <c r="X1965" i="1"/>
  <c r="X1964" i="1"/>
  <c r="X1963" i="1"/>
  <c r="X1962" i="1"/>
  <c r="X1961" i="1"/>
  <c r="X1960" i="1"/>
  <c r="X1959" i="1"/>
  <c r="X1958" i="1"/>
  <c r="X1957" i="1"/>
  <c r="X1956" i="1"/>
  <c r="X1955" i="1"/>
  <c r="X1954" i="1"/>
  <c r="X1953" i="1"/>
  <c r="X1952" i="1"/>
  <c r="X1951" i="1"/>
  <c r="X1950" i="1"/>
  <c r="X1949" i="1"/>
  <c r="X1948" i="1"/>
  <c r="X1947" i="1"/>
  <c r="X1946" i="1"/>
  <c r="X1945" i="1"/>
  <c r="X1944" i="1"/>
  <c r="X1943" i="1"/>
  <c r="X1942" i="1"/>
  <c r="X1941" i="1"/>
  <c r="X1940" i="1"/>
  <c r="X1939" i="1"/>
  <c r="X1938" i="1"/>
  <c r="X1937" i="1"/>
  <c r="X1936" i="1"/>
  <c r="X1935" i="1"/>
  <c r="X1934" i="1"/>
  <c r="X1933" i="1"/>
  <c r="X1932" i="1"/>
  <c r="X1931" i="1"/>
  <c r="X1930" i="1"/>
  <c r="X1929" i="1"/>
  <c r="X1928" i="1"/>
  <c r="X1927" i="1"/>
  <c r="X1926" i="1"/>
  <c r="X1925" i="1"/>
  <c r="X1924" i="1"/>
  <c r="X1923" i="1"/>
  <c r="X1922" i="1"/>
  <c r="X1921" i="1"/>
  <c r="X1920" i="1"/>
  <c r="X1919" i="1"/>
  <c r="X1918" i="1"/>
  <c r="X1917" i="1"/>
  <c r="X1916" i="1"/>
  <c r="X1915" i="1"/>
  <c r="X1914" i="1"/>
  <c r="X1913" i="1"/>
  <c r="X1912" i="1"/>
  <c r="X1911" i="1"/>
  <c r="X1910" i="1"/>
  <c r="X1909" i="1"/>
  <c r="X1908" i="1"/>
  <c r="X1907" i="1"/>
  <c r="X1906" i="1"/>
  <c r="X1905" i="1"/>
  <c r="X1904" i="1"/>
  <c r="X1903" i="1"/>
  <c r="X1902" i="1"/>
  <c r="X1901" i="1"/>
  <c r="X1900" i="1"/>
  <c r="X1899" i="1"/>
  <c r="X1898" i="1"/>
  <c r="X1897" i="1"/>
  <c r="X1896" i="1"/>
  <c r="X1895" i="1"/>
  <c r="X1894" i="1"/>
  <c r="X1893" i="1"/>
  <c r="X1892" i="1"/>
  <c r="X1891" i="1"/>
  <c r="X1890" i="1"/>
  <c r="X1889" i="1"/>
  <c r="X1888" i="1"/>
  <c r="X1887" i="1"/>
  <c r="X1886" i="1"/>
  <c r="X1885" i="1"/>
  <c r="X1884" i="1"/>
  <c r="X1883" i="1"/>
  <c r="X1882" i="1"/>
  <c r="X1881" i="1"/>
  <c r="X1880" i="1"/>
  <c r="X1879" i="1"/>
  <c r="X1878" i="1"/>
  <c r="X1877" i="1"/>
  <c r="X1876" i="1"/>
  <c r="X1875" i="1"/>
  <c r="X1874" i="1"/>
  <c r="X1873" i="1"/>
  <c r="X1872" i="1"/>
  <c r="X1871" i="1"/>
  <c r="X1870" i="1"/>
  <c r="X1869" i="1"/>
  <c r="X1868" i="1"/>
  <c r="X1867" i="1"/>
  <c r="X1866" i="1"/>
  <c r="X1865" i="1"/>
  <c r="X1864" i="1"/>
  <c r="X1863" i="1"/>
  <c r="X1862" i="1"/>
  <c r="X1861" i="1"/>
  <c r="X1860" i="1"/>
  <c r="X1859" i="1"/>
  <c r="X1858" i="1"/>
  <c r="X1857" i="1"/>
  <c r="X1856" i="1"/>
  <c r="X1855" i="1"/>
  <c r="X1854" i="1"/>
  <c r="X1853" i="1"/>
  <c r="X1852" i="1"/>
  <c r="X1851" i="1"/>
  <c r="X1850" i="1"/>
  <c r="X1849" i="1"/>
  <c r="X1848" i="1"/>
  <c r="X1847" i="1"/>
  <c r="X1846" i="1"/>
  <c r="X1845" i="1"/>
  <c r="X1844" i="1"/>
  <c r="X1843" i="1"/>
  <c r="X1842" i="1"/>
  <c r="X1841" i="1"/>
  <c r="X1840" i="1"/>
  <c r="X1839" i="1"/>
  <c r="X1838" i="1"/>
  <c r="X1837" i="1"/>
  <c r="X1836" i="1"/>
  <c r="X1835" i="1"/>
  <c r="X1834" i="1"/>
  <c r="X1833" i="1"/>
  <c r="X1832" i="1"/>
  <c r="X1831" i="1"/>
  <c r="X1830" i="1"/>
  <c r="X1829" i="1"/>
  <c r="X1828" i="1"/>
  <c r="X1827" i="1"/>
  <c r="X1826" i="1"/>
  <c r="X1825" i="1"/>
  <c r="X1824" i="1"/>
  <c r="X1823" i="1"/>
  <c r="X1822" i="1"/>
  <c r="X1821" i="1"/>
  <c r="X1820" i="1"/>
  <c r="X1819" i="1"/>
  <c r="X1818" i="1"/>
  <c r="X1817" i="1"/>
  <c r="X1816" i="1"/>
  <c r="X1815" i="1"/>
  <c r="X1814" i="1"/>
  <c r="X1813" i="1"/>
  <c r="X1812" i="1"/>
  <c r="X1811" i="1"/>
  <c r="X1810" i="1"/>
  <c r="X1809" i="1"/>
  <c r="X1808" i="1"/>
  <c r="X1807" i="1"/>
  <c r="X1806" i="1"/>
  <c r="X1805" i="1"/>
  <c r="X1804" i="1"/>
  <c r="X1803" i="1"/>
  <c r="X1802" i="1"/>
  <c r="X1801" i="1"/>
  <c r="X1800" i="1"/>
  <c r="X1799" i="1"/>
  <c r="X1798" i="1"/>
  <c r="X1797" i="1"/>
  <c r="X1796" i="1"/>
  <c r="X1795" i="1"/>
  <c r="X1794" i="1"/>
  <c r="X1793" i="1"/>
  <c r="X1792" i="1"/>
  <c r="X1791" i="1"/>
  <c r="X1790" i="1"/>
  <c r="X1789" i="1"/>
  <c r="X1788" i="1"/>
  <c r="X1787" i="1"/>
  <c r="X1786" i="1"/>
  <c r="X1785" i="1"/>
  <c r="X1784" i="1"/>
  <c r="X1783" i="1"/>
  <c r="X1782" i="1"/>
  <c r="X1781" i="1"/>
  <c r="X1780" i="1"/>
  <c r="X1779" i="1"/>
  <c r="X1778" i="1"/>
  <c r="X1777" i="1"/>
  <c r="X1776" i="1"/>
  <c r="X1775" i="1"/>
  <c r="X1774" i="1"/>
  <c r="X1773" i="1"/>
  <c r="X1772" i="1"/>
  <c r="X1771" i="1"/>
  <c r="X1770" i="1"/>
  <c r="X1769" i="1"/>
  <c r="X1768" i="1"/>
  <c r="X1767" i="1"/>
  <c r="X1766" i="1"/>
  <c r="X1765" i="1"/>
  <c r="X1764" i="1"/>
  <c r="X1763" i="1"/>
  <c r="X1762" i="1"/>
  <c r="X1761" i="1"/>
  <c r="X1760" i="1"/>
  <c r="X1759" i="1"/>
  <c r="X1758" i="1"/>
  <c r="X1757" i="1"/>
  <c r="X1756" i="1"/>
  <c r="X1755" i="1"/>
  <c r="X1754" i="1"/>
  <c r="X1753" i="1"/>
  <c r="X1752" i="1"/>
  <c r="X1751" i="1"/>
  <c r="X1750" i="1"/>
  <c r="X1749" i="1"/>
  <c r="X1748" i="1"/>
  <c r="X1747" i="1"/>
  <c r="X1746" i="1"/>
  <c r="X1745" i="1"/>
  <c r="X1744" i="1"/>
  <c r="X1743" i="1"/>
  <c r="X1742" i="1"/>
  <c r="X1741" i="1"/>
  <c r="X1740" i="1"/>
  <c r="X1739" i="1"/>
  <c r="X1738" i="1"/>
  <c r="X1737" i="1"/>
  <c r="X1736" i="1"/>
  <c r="X1735" i="1"/>
  <c r="X1734" i="1"/>
  <c r="X1733" i="1"/>
  <c r="X1732" i="1"/>
  <c r="X1731" i="1"/>
  <c r="X1730" i="1"/>
  <c r="X1729" i="1"/>
  <c r="X1728" i="1"/>
  <c r="X1727" i="1"/>
  <c r="X1726" i="1"/>
  <c r="X1725" i="1"/>
  <c r="X1724" i="1"/>
  <c r="X1723" i="1"/>
  <c r="X1722" i="1"/>
  <c r="X1721" i="1"/>
  <c r="X1720" i="1"/>
  <c r="X1719" i="1"/>
  <c r="X1718" i="1"/>
  <c r="X1717" i="1"/>
  <c r="X1716" i="1"/>
  <c r="X1715" i="1"/>
  <c r="X1714" i="1"/>
  <c r="X1713" i="1"/>
  <c r="X1712" i="1"/>
  <c r="X1711" i="1"/>
  <c r="X1710" i="1"/>
  <c r="X1709" i="1"/>
  <c r="X1708" i="1"/>
  <c r="X1707" i="1"/>
  <c r="X1706" i="1"/>
  <c r="X1705" i="1"/>
  <c r="X1704" i="1"/>
  <c r="X1703" i="1"/>
  <c r="X1702" i="1"/>
  <c r="X1701" i="1"/>
  <c r="X1700" i="1"/>
  <c r="X1699" i="1"/>
  <c r="X1698" i="1"/>
  <c r="X1697" i="1"/>
  <c r="X1696" i="1"/>
  <c r="X1695" i="1"/>
  <c r="X1694" i="1"/>
  <c r="X1693" i="1"/>
  <c r="X1692" i="1"/>
  <c r="X1691" i="1"/>
  <c r="X1690" i="1"/>
  <c r="X1689" i="1"/>
  <c r="X1688" i="1"/>
  <c r="X1687" i="1"/>
  <c r="X1686" i="1"/>
  <c r="X1685" i="1"/>
  <c r="X1684" i="1"/>
  <c r="X1683" i="1"/>
  <c r="X1682" i="1"/>
  <c r="X1681" i="1"/>
  <c r="X1680" i="1"/>
  <c r="X1679" i="1"/>
  <c r="X1678" i="1"/>
  <c r="X1677" i="1"/>
  <c r="X1676" i="1"/>
  <c r="X1675" i="1"/>
  <c r="X1674" i="1"/>
  <c r="X1673" i="1"/>
  <c r="X1672" i="1"/>
  <c r="X1671" i="1"/>
  <c r="X1670" i="1"/>
  <c r="X1669" i="1"/>
  <c r="X1668" i="1"/>
  <c r="X1667" i="1"/>
  <c r="X1666" i="1"/>
  <c r="X1665" i="1"/>
  <c r="X1664" i="1"/>
  <c r="X1663" i="1"/>
  <c r="X1662" i="1"/>
  <c r="X1661" i="1"/>
  <c r="X1660" i="1"/>
  <c r="X1659" i="1"/>
  <c r="X1658" i="1"/>
  <c r="X1657" i="1"/>
  <c r="X1656" i="1"/>
  <c r="X1655" i="1"/>
  <c r="X1654" i="1"/>
  <c r="X1653" i="1"/>
  <c r="X1652" i="1"/>
  <c r="X1651" i="1"/>
  <c r="X1650" i="1"/>
  <c r="X1649" i="1"/>
  <c r="X1648" i="1"/>
  <c r="X1647" i="1"/>
  <c r="X1646" i="1"/>
  <c r="X1645" i="1"/>
  <c r="X1644" i="1"/>
  <c r="X1643" i="1"/>
  <c r="X1642" i="1"/>
  <c r="X1641" i="1"/>
  <c r="X1640" i="1"/>
  <c r="X1639" i="1"/>
  <c r="X1638" i="1"/>
  <c r="X1637" i="1"/>
  <c r="X1636" i="1"/>
  <c r="X1635" i="1"/>
  <c r="X1634" i="1"/>
  <c r="X1633" i="1"/>
  <c r="X1632" i="1"/>
  <c r="X1631" i="1"/>
  <c r="X1630" i="1"/>
  <c r="X1629" i="1"/>
  <c r="X1628" i="1"/>
  <c r="X1627" i="1"/>
  <c r="X1626" i="1"/>
  <c r="X1625" i="1"/>
  <c r="X1624" i="1"/>
  <c r="X1623" i="1"/>
  <c r="X1622" i="1"/>
  <c r="X1621" i="1"/>
  <c r="X1620" i="1"/>
  <c r="X1619" i="1"/>
  <c r="X1618" i="1"/>
  <c r="X1617" i="1"/>
  <c r="X1616" i="1"/>
  <c r="X1615" i="1"/>
  <c r="X1614" i="1"/>
  <c r="X1613" i="1"/>
  <c r="X1612" i="1"/>
  <c r="X1611" i="1"/>
  <c r="X1610" i="1"/>
  <c r="X1609" i="1"/>
  <c r="X1608" i="1"/>
  <c r="X1607" i="1"/>
  <c r="X1606" i="1"/>
  <c r="X1605" i="1"/>
  <c r="X1604" i="1"/>
  <c r="X1603" i="1"/>
  <c r="X1602" i="1"/>
  <c r="X1601" i="1"/>
  <c r="X1600" i="1"/>
  <c r="X1599" i="1"/>
  <c r="X1598" i="1"/>
  <c r="X1597" i="1"/>
  <c r="X1596" i="1"/>
  <c r="X1595" i="1"/>
  <c r="X1594" i="1"/>
  <c r="X1593" i="1"/>
  <c r="X1592" i="1"/>
  <c r="X1591" i="1"/>
  <c r="X1590" i="1"/>
  <c r="X1589" i="1"/>
  <c r="X1588" i="1"/>
  <c r="X1587" i="1"/>
  <c r="X1586" i="1"/>
  <c r="X1585" i="1"/>
  <c r="X1584" i="1"/>
  <c r="X1583" i="1"/>
  <c r="X1582" i="1"/>
  <c r="X1581" i="1"/>
  <c r="X1580" i="1"/>
  <c r="X1579" i="1"/>
  <c r="X1578" i="1"/>
  <c r="X1577" i="1"/>
  <c r="X1576" i="1"/>
  <c r="X1575" i="1"/>
  <c r="X1574" i="1"/>
  <c r="X1573" i="1"/>
  <c r="X1572" i="1"/>
  <c r="X1571" i="1"/>
  <c r="X1570" i="1"/>
  <c r="X1569" i="1"/>
  <c r="X1568" i="1"/>
  <c r="X1567" i="1"/>
  <c r="X1566" i="1"/>
  <c r="X1565" i="1"/>
  <c r="X1564" i="1"/>
  <c r="X1563" i="1"/>
  <c r="X1562" i="1"/>
  <c r="X1561" i="1"/>
  <c r="X1560" i="1"/>
  <c r="X1559" i="1"/>
  <c r="X1558" i="1"/>
  <c r="X1557" i="1"/>
  <c r="X1556" i="1"/>
  <c r="X1555" i="1"/>
  <c r="X1554" i="1"/>
  <c r="X1553" i="1"/>
  <c r="X1552" i="1"/>
  <c r="X1551" i="1"/>
  <c r="X1550" i="1"/>
  <c r="X1549" i="1"/>
  <c r="X1548" i="1"/>
  <c r="X1547" i="1"/>
  <c r="X1546" i="1"/>
  <c r="X1545" i="1"/>
  <c r="X1544" i="1"/>
  <c r="X1543" i="1"/>
  <c r="X1542" i="1"/>
  <c r="X1541" i="1"/>
  <c r="X1540" i="1"/>
  <c r="X1539" i="1"/>
  <c r="X1538" i="1"/>
  <c r="X1537" i="1"/>
  <c r="X1536" i="1"/>
  <c r="X1535" i="1"/>
  <c r="X1534" i="1"/>
  <c r="X1533" i="1"/>
  <c r="X1532" i="1"/>
  <c r="X1531" i="1"/>
  <c r="X1530" i="1"/>
  <c r="X1529" i="1"/>
  <c r="X1528" i="1"/>
  <c r="X1527" i="1"/>
  <c r="X1526" i="1"/>
  <c r="X1525" i="1"/>
  <c r="X1524" i="1"/>
  <c r="X1523" i="1"/>
  <c r="X1522" i="1"/>
  <c r="X1521" i="1"/>
  <c r="X1520" i="1"/>
  <c r="X1519" i="1"/>
  <c r="X1518" i="1"/>
  <c r="X1517" i="1"/>
  <c r="X1516" i="1"/>
  <c r="X1515" i="1"/>
  <c r="X1514" i="1"/>
  <c r="X1513" i="1"/>
  <c r="X1512" i="1"/>
  <c r="X1511" i="1"/>
  <c r="X1510" i="1"/>
  <c r="X1509" i="1"/>
  <c r="X1508" i="1"/>
  <c r="X1507" i="1"/>
  <c r="X1506" i="1"/>
  <c r="X1505" i="1"/>
  <c r="X1504" i="1"/>
  <c r="X1503" i="1"/>
  <c r="X1502" i="1"/>
  <c r="X1501" i="1"/>
  <c r="X1500" i="1"/>
  <c r="X1499" i="1"/>
  <c r="X1498" i="1"/>
  <c r="X1497" i="1"/>
  <c r="X1496" i="1"/>
  <c r="X1495" i="1"/>
  <c r="X1494" i="1"/>
  <c r="X1493" i="1"/>
  <c r="X1492" i="1"/>
  <c r="X1491" i="1"/>
  <c r="X1490" i="1"/>
  <c r="X1489" i="1"/>
  <c r="X1488" i="1"/>
  <c r="X1487" i="1"/>
  <c r="X1486" i="1"/>
  <c r="X1485" i="1"/>
  <c r="X1484" i="1"/>
  <c r="X1483" i="1"/>
  <c r="X1482" i="1"/>
  <c r="X1481" i="1"/>
  <c r="X1480" i="1"/>
  <c r="X1479" i="1"/>
  <c r="X1478" i="1"/>
  <c r="X1477" i="1"/>
  <c r="X1476" i="1"/>
  <c r="X1475" i="1"/>
  <c r="X1474" i="1"/>
  <c r="X1473" i="1"/>
  <c r="X1472" i="1"/>
  <c r="X1471" i="1"/>
  <c r="X1470" i="1"/>
  <c r="X1469" i="1"/>
  <c r="X1468" i="1"/>
  <c r="X1467" i="1"/>
  <c r="X1466" i="1"/>
  <c r="X1465" i="1"/>
  <c r="X1464" i="1"/>
  <c r="X1463" i="1"/>
  <c r="X1462" i="1"/>
  <c r="X1461" i="1"/>
  <c r="X1460" i="1"/>
  <c r="X1459" i="1"/>
  <c r="X1458" i="1"/>
  <c r="X1457" i="1"/>
  <c r="X1456" i="1"/>
  <c r="X1455" i="1"/>
  <c r="X1454" i="1"/>
  <c r="X1453" i="1"/>
  <c r="X1452" i="1"/>
  <c r="X1451" i="1"/>
  <c r="X1450" i="1"/>
  <c r="X1449" i="1"/>
  <c r="X1448" i="1"/>
  <c r="X1447" i="1"/>
  <c r="X1446" i="1"/>
  <c r="X1445" i="1"/>
  <c r="X1444" i="1"/>
  <c r="X1443" i="1"/>
  <c r="X1442" i="1"/>
  <c r="X1441" i="1"/>
  <c r="X1440" i="1"/>
  <c r="X1439" i="1"/>
  <c r="X1438" i="1"/>
  <c r="X1437" i="1"/>
  <c r="X1436" i="1"/>
  <c r="X1435" i="1"/>
  <c r="X1434" i="1"/>
  <c r="X1433" i="1"/>
  <c r="X1432" i="1"/>
  <c r="X1431" i="1"/>
  <c r="X1430" i="1"/>
  <c r="X1429" i="1"/>
  <c r="X1428" i="1"/>
  <c r="X1427" i="1"/>
  <c r="X1426" i="1"/>
  <c r="X1425" i="1"/>
  <c r="X1424" i="1"/>
  <c r="X1423" i="1"/>
  <c r="X1422" i="1"/>
  <c r="X1421" i="1"/>
  <c r="X1420" i="1"/>
  <c r="X1419" i="1"/>
  <c r="X1418" i="1"/>
  <c r="X1417" i="1"/>
  <c r="X1416" i="1"/>
  <c r="X1415" i="1"/>
  <c r="X1414" i="1"/>
  <c r="X1413" i="1"/>
  <c r="X1412" i="1"/>
  <c r="X1411" i="1"/>
  <c r="X1410" i="1"/>
  <c r="X1409" i="1"/>
  <c r="X1408" i="1"/>
  <c r="X1407" i="1"/>
  <c r="X1406" i="1"/>
  <c r="X1405" i="1"/>
  <c r="X1404" i="1"/>
  <c r="X1403" i="1"/>
  <c r="X1402" i="1"/>
  <c r="X1401" i="1"/>
  <c r="X1400" i="1"/>
  <c r="X1399" i="1"/>
  <c r="X1398" i="1"/>
  <c r="X1397" i="1"/>
  <c r="X1396" i="1"/>
  <c r="X1395" i="1"/>
  <c r="X1394" i="1"/>
  <c r="X1393" i="1"/>
  <c r="X1392" i="1"/>
  <c r="X1391" i="1"/>
  <c r="X1390" i="1"/>
  <c r="X1389" i="1"/>
  <c r="X1388" i="1"/>
  <c r="X1387" i="1"/>
  <c r="X1386" i="1"/>
  <c r="X1385" i="1"/>
  <c r="X1384" i="1"/>
  <c r="X1383" i="1"/>
  <c r="X1382" i="1"/>
  <c r="X1381" i="1"/>
  <c r="X1380" i="1"/>
  <c r="X1379" i="1"/>
  <c r="X1378" i="1"/>
  <c r="X1377" i="1"/>
  <c r="X1376" i="1"/>
  <c r="X1375" i="1"/>
  <c r="X1374" i="1"/>
  <c r="X1373" i="1"/>
  <c r="X1372" i="1"/>
  <c r="X1371" i="1"/>
  <c r="X1370" i="1"/>
  <c r="X1369" i="1"/>
  <c r="X1368" i="1"/>
  <c r="X1367" i="1"/>
  <c r="X1366" i="1"/>
  <c r="X1365" i="1"/>
  <c r="X1364" i="1"/>
  <c r="X1363" i="1"/>
  <c r="X1362" i="1"/>
  <c r="X1361" i="1"/>
  <c r="X1360" i="1"/>
  <c r="X1359" i="1"/>
  <c r="X1358" i="1"/>
  <c r="X1357" i="1"/>
  <c r="X1356" i="1"/>
  <c r="X1355" i="1"/>
  <c r="X1354" i="1"/>
  <c r="X1353" i="1"/>
  <c r="X1352" i="1"/>
  <c r="X1351" i="1"/>
  <c r="X1350" i="1"/>
  <c r="X1349" i="1"/>
  <c r="X1348" i="1"/>
  <c r="X1347" i="1"/>
  <c r="X1346" i="1"/>
  <c r="X1345" i="1"/>
  <c r="X1344" i="1"/>
  <c r="X1343" i="1"/>
  <c r="X1342" i="1"/>
  <c r="X1341" i="1"/>
  <c r="X1340" i="1"/>
  <c r="X1339" i="1"/>
  <c r="X1338" i="1"/>
  <c r="X1337" i="1"/>
  <c r="X1336" i="1"/>
  <c r="X1335" i="1"/>
  <c r="X1334" i="1"/>
  <c r="X1333" i="1"/>
  <c r="X1332" i="1"/>
  <c r="X1331" i="1"/>
  <c r="X1330" i="1"/>
  <c r="X1329" i="1"/>
  <c r="X1328" i="1"/>
  <c r="X1327" i="1"/>
  <c r="X1326" i="1"/>
  <c r="X1325" i="1"/>
  <c r="X1324" i="1"/>
  <c r="X1323" i="1"/>
  <c r="X1322" i="1"/>
  <c r="X1321" i="1"/>
  <c r="X1320" i="1"/>
  <c r="X1319" i="1"/>
  <c r="X1318" i="1"/>
  <c r="X1317" i="1"/>
  <c r="X1316" i="1"/>
  <c r="X1315" i="1"/>
  <c r="X1314" i="1"/>
  <c r="X1313" i="1"/>
  <c r="X1312" i="1"/>
  <c r="X1311" i="1"/>
  <c r="X1310" i="1"/>
  <c r="X1309" i="1"/>
  <c r="X1308" i="1"/>
  <c r="X1307" i="1"/>
  <c r="X1306" i="1"/>
  <c r="X1305" i="1"/>
  <c r="X1304" i="1"/>
  <c r="X1303" i="1"/>
  <c r="X1302" i="1"/>
  <c r="X1301" i="1"/>
  <c r="X1300" i="1"/>
  <c r="X1299" i="1"/>
  <c r="X1298" i="1"/>
  <c r="X1297" i="1"/>
  <c r="X1296" i="1"/>
  <c r="X1295" i="1"/>
  <c r="X1294" i="1"/>
  <c r="X1293" i="1"/>
  <c r="X1292" i="1"/>
  <c r="X1291" i="1"/>
  <c r="X1290" i="1"/>
  <c r="X1289" i="1"/>
  <c r="X1288" i="1"/>
  <c r="X1287" i="1"/>
  <c r="X1286" i="1"/>
  <c r="X1285" i="1"/>
  <c r="X1284" i="1"/>
  <c r="X1283" i="1"/>
  <c r="X1282" i="1"/>
  <c r="X1281" i="1"/>
  <c r="X1280" i="1"/>
  <c r="X1279" i="1"/>
  <c r="X1278" i="1"/>
  <c r="X1277" i="1"/>
  <c r="X1276" i="1"/>
  <c r="X1275" i="1"/>
  <c r="X1274" i="1"/>
  <c r="X1273" i="1"/>
  <c r="X1272" i="1"/>
  <c r="X1271" i="1"/>
  <c r="X1270" i="1"/>
  <c r="X1269" i="1"/>
  <c r="X1268" i="1"/>
  <c r="X1267" i="1"/>
  <c r="X1266" i="1"/>
  <c r="X1265" i="1"/>
  <c r="X1264" i="1"/>
  <c r="X1263" i="1"/>
  <c r="X1262" i="1"/>
  <c r="X1261" i="1"/>
  <c r="X1260" i="1"/>
  <c r="X1259" i="1"/>
  <c r="X1258" i="1"/>
  <c r="X1257" i="1"/>
  <c r="X1256" i="1"/>
  <c r="X1255" i="1"/>
  <c r="X1254" i="1"/>
  <c r="X1253" i="1"/>
  <c r="X1252" i="1"/>
  <c r="X1251" i="1"/>
  <c r="X1250" i="1"/>
  <c r="X1249" i="1"/>
  <c r="X1248" i="1"/>
  <c r="X1247" i="1"/>
  <c r="X1246" i="1"/>
  <c r="X1245" i="1"/>
  <c r="X1244" i="1"/>
  <c r="X1243" i="1"/>
  <c r="X1242" i="1"/>
  <c r="X1241" i="1"/>
  <c r="X1240" i="1"/>
  <c r="X1239" i="1"/>
  <c r="X1238" i="1"/>
  <c r="X1237" i="1"/>
  <c r="X1236" i="1"/>
  <c r="X1235" i="1"/>
  <c r="X1234" i="1"/>
  <c r="X1233" i="1"/>
  <c r="X1232" i="1"/>
  <c r="X1231" i="1"/>
  <c r="X1230" i="1"/>
  <c r="X1229" i="1"/>
  <c r="X1228" i="1"/>
  <c r="X1227" i="1"/>
  <c r="X1226" i="1"/>
  <c r="X1225" i="1"/>
  <c r="X1224" i="1"/>
  <c r="X1223" i="1"/>
  <c r="X1222" i="1"/>
  <c r="X1221" i="1"/>
  <c r="X1220" i="1"/>
  <c r="X1219" i="1"/>
  <c r="X1218" i="1"/>
  <c r="X1217" i="1"/>
  <c r="X1216" i="1"/>
  <c r="X1215" i="1"/>
  <c r="X1214" i="1"/>
  <c r="X1213" i="1"/>
  <c r="X1212" i="1"/>
  <c r="X1211" i="1"/>
  <c r="X1210" i="1"/>
  <c r="X1209" i="1"/>
  <c r="X1208" i="1"/>
  <c r="X1207" i="1"/>
  <c r="X1206" i="1"/>
  <c r="X1205" i="1"/>
  <c r="X1204" i="1"/>
  <c r="X1203" i="1"/>
  <c r="X1202" i="1"/>
  <c r="X1201" i="1"/>
  <c r="X1200" i="1"/>
  <c r="X1199" i="1"/>
  <c r="X1198" i="1"/>
  <c r="X1197" i="1"/>
  <c r="X1196" i="1"/>
  <c r="X1195" i="1"/>
  <c r="X1194" i="1"/>
  <c r="X1193" i="1"/>
  <c r="X1192" i="1"/>
  <c r="X1191" i="1"/>
  <c r="X1190" i="1"/>
  <c r="X1189" i="1"/>
  <c r="X1188" i="1"/>
  <c r="X1187" i="1"/>
  <c r="X1186" i="1"/>
  <c r="X1185" i="1"/>
  <c r="X1184" i="1"/>
  <c r="X1183" i="1"/>
  <c r="X1182" i="1"/>
  <c r="X1181" i="1"/>
  <c r="X1180" i="1"/>
  <c r="X1179" i="1"/>
  <c r="X1178" i="1"/>
  <c r="X1177" i="1"/>
  <c r="X1176" i="1"/>
  <c r="X1175" i="1"/>
  <c r="X1174" i="1"/>
  <c r="X1173" i="1"/>
  <c r="X1172" i="1"/>
  <c r="X1171" i="1"/>
  <c r="X1170" i="1"/>
  <c r="X1169" i="1"/>
  <c r="X1168" i="1"/>
  <c r="X1167" i="1"/>
  <c r="X1166" i="1"/>
  <c r="X1165" i="1"/>
  <c r="X1164" i="1"/>
  <c r="X1163" i="1"/>
  <c r="X1162" i="1"/>
  <c r="X1161" i="1"/>
  <c r="X1160" i="1"/>
  <c r="X1159" i="1"/>
  <c r="X1158" i="1"/>
  <c r="X1157" i="1"/>
  <c r="X1156" i="1"/>
  <c r="X1155" i="1"/>
  <c r="X1154" i="1"/>
  <c r="X1153" i="1"/>
  <c r="X1152" i="1"/>
  <c r="X1151" i="1"/>
  <c r="X1150" i="1"/>
  <c r="X1149" i="1"/>
  <c r="X1148" i="1"/>
  <c r="X1147" i="1"/>
  <c r="X1146" i="1"/>
  <c r="X1145" i="1"/>
  <c r="X1144" i="1"/>
  <c r="X1143" i="1"/>
  <c r="X1142" i="1"/>
  <c r="X1141" i="1"/>
  <c r="X1140" i="1"/>
  <c r="X1139" i="1"/>
  <c r="X1138" i="1"/>
  <c r="X1137" i="1"/>
  <c r="X1136" i="1"/>
  <c r="X1135" i="1"/>
  <c r="X1134" i="1"/>
  <c r="X1133" i="1"/>
  <c r="X1132" i="1"/>
  <c r="X1131" i="1"/>
  <c r="X1130" i="1"/>
  <c r="X1129" i="1"/>
  <c r="X1128" i="1"/>
  <c r="X1127" i="1"/>
  <c r="X1126" i="1"/>
  <c r="X1125" i="1"/>
  <c r="X1124" i="1"/>
  <c r="X1123" i="1"/>
  <c r="X1122" i="1"/>
  <c r="X1121" i="1"/>
  <c r="X1120" i="1"/>
  <c r="X1119" i="1"/>
  <c r="X1118" i="1"/>
  <c r="X1117" i="1"/>
  <c r="X1116" i="1"/>
  <c r="X1115" i="1"/>
  <c r="X1114" i="1"/>
  <c r="X1113" i="1"/>
  <c r="X1112" i="1"/>
  <c r="X1111" i="1"/>
  <c r="X1110" i="1"/>
  <c r="X1109" i="1"/>
  <c r="X1108" i="1"/>
  <c r="X1107" i="1"/>
  <c r="X1106" i="1"/>
  <c r="X1105" i="1"/>
  <c r="X1104" i="1"/>
  <c r="X1103" i="1"/>
  <c r="X1102" i="1"/>
  <c r="X1101" i="1"/>
  <c r="X1100" i="1"/>
  <c r="X1099" i="1"/>
  <c r="X1098" i="1"/>
  <c r="X1097" i="1"/>
  <c r="X1096" i="1"/>
  <c r="X1095" i="1"/>
  <c r="X1094" i="1"/>
  <c r="X1093" i="1"/>
  <c r="X1092" i="1"/>
  <c r="X1091" i="1"/>
  <c r="X1090" i="1"/>
  <c r="X1089" i="1"/>
  <c r="X1088" i="1"/>
  <c r="X1087" i="1"/>
  <c r="X1086" i="1"/>
  <c r="X1085" i="1"/>
  <c r="X1084" i="1"/>
  <c r="X1083" i="1"/>
  <c r="X1082" i="1"/>
  <c r="X1081" i="1"/>
  <c r="X1080" i="1"/>
  <c r="X1079" i="1"/>
  <c r="X1078" i="1"/>
  <c r="X1077" i="1"/>
  <c r="X1076" i="1"/>
  <c r="X1075" i="1"/>
  <c r="X1074" i="1"/>
  <c r="X1073" i="1"/>
  <c r="X1072" i="1"/>
  <c r="X1071" i="1"/>
  <c r="X1070" i="1"/>
  <c r="X1069" i="1"/>
  <c r="X1068" i="1"/>
  <c r="X1067" i="1"/>
  <c r="X1066" i="1"/>
  <c r="X1065" i="1"/>
  <c r="X1064" i="1"/>
  <c r="X1063" i="1"/>
  <c r="X1062" i="1"/>
  <c r="X1061" i="1"/>
  <c r="X1060" i="1"/>
  <c r="X1059" i="1"/>
  <c r="X1058" i="1"/>
  <c r="X1057" i="1"/>
  <c r="X1056" i="1"/>
  <c r="X1055" i="1"/>
  <c r="X1054" i="1"/>
  <c r="X1053" i="1"/>
  <c r="X1052" i="1"/>
  <c r="X1051" i="1"/>
  <c r="X1050" i="1"/>
  <c r="X1049" i="1"/>
  <c r="X1048" i="1"/>
  <c r="X1047" i="1"/>
  <c r="X1046" i="1"/>
  <c r="X1045" i="1"/>
  <c r="X1044" i="1"/>
  <c r="X1043" i="1"/>
  <c r="X1042" i="1"/>
  <c r="X1041" i="1"/>
  <c r="X1040" i="1"/>
  <c r="X1039" i="1"/>
  <c r="X1038" i="1"/>
  <c r="X1037" i="1"/>
  <c r="X1036" i="1"/>
  <c r="X1035" i="1"/>
  <c r="X1034" i="1"/>
  <c r="X1033" i="1"/>
  <c r="X1032" i="1"/>
  <c r="X1031" i="1"/>
  <c r="X1030" i="1"/>
  <c r="X1029" i="1"/>
  <c r="X1028" i="1"/>
  <c r="X1027" i="1"/>
  <c r="X1026" i="1"/>
  <c r="X1025" i="1"/>
  <c r="X1024" i="1"/>
  <c r="X1023" i="1"/>
  <c r="X1022" i="1"/>
  <c r="X1021" i="1"/>
  <c r="X1020" i="1"/>
  <c r="X1019" i="1"/>
  <c r="X1018" i="1"/>
  <c r="X1017" i="1"/>
  <c r="X1016" i="1"/>
  <c r="X1015" i="1"/>
  <c r="X1014" i="1"/>
  <c r="X1013" i="1"/>
  <c r="X1012" i="1"/>
  <c r="X1011" i="1"/>
  <c r="X1010" i="1"/>
  <c r="X1009" i="1"/>
  <c r="X1008" i="1"/>
  <c r="X1007" i="1"/>
  <c r="X1006" i="1"/>
  <c r="X1005" i="1"/>
  <c r="X1004" i="1"/>
  <c r="X1003" i="1"/>
  <c r="X1002" i="1"/>
  <c r="X1001" i="1"/>
  <c r="X1000" i="1"/>
  <c r="X999" i="1"/>
  <c r="X998" i="1"/>
  <c r="X997" i="1"/>
  <c r="X996" i="1"/>
  <c r="X995" i="1"/>
  <c r="X994" i="1"/>
  <c r="X993" i="1"/>
  <c r="X992" i="1"/>
  <c r="X991" i="1"/>
  <c r="X990" i="1"/>
  <c r="X989" i="1"/>
  <c r="X988" i="1"/>
  <c r="X987" i="1"/>
  <c r="X986" i="1"/>
  <c r="X985" i="1"/>
  <c r="X984" i="1"/>
  <c r="X983" i="1"/>
  <c r="X982" i="1"/>
  <c r="X981" i="1"/>
  <c r="X980" i="1"/>
  <c r="X979" i="1"/>
  <c r="X978" i="1"/>
  <c r="X977" i="1"/>
  <c r="X976" i="1"/>
  <c r="X975" i="1"/>
  <c r="X974" i="1"/>
  <c r="X973" i="1"/>
  <c r="X972" i="1"/>
  <c r="X971" i="1"/>
  <c r="X970" i="1"/>
  <c r="X969" i="1"/>
  <c r="X968" i="1"/>
  <c r="X967" i="1"/>
  <c r="X966" i="1"/>
  <c r="X965" i="1"/>
  <c r="X964" i="1"/>
  <c r="X963" i="1"/>
  <c r="X962" i="1"/>
  <c r="X961" i="1"/>
  <c r="X960" i="1"/>
  <c r="X959" i="1"/>
  <c r="X958" i="1"/>
  <c r="X957" i="1"/>
  <c r="X956" i="1"/>
  <c r="X955" i="1"/>
  <c r="X954" i="1"/>
  <c r="X953" i="1"/>
  <c r="X952" i="1"/>
  <c r="X951" i="1"/>
  <c r="X950" i="1"/>
  <c r="X949" i="1"/>
  <c r="X948" i="1"/>
  <c r="X947" i="1"/>
  <c r="X946" i="1"/>
  <c r="X945" i="1"/>
  <c r="X944" i="1"/>
  <c r="X943" i="1"/>
  <c r="X942" i="1"/>
  <c r="X941" i="1"/>
  <c r="X940" i="1"/>
  <c r="X939" i="1"/>
  <c r="X938" i="1"/>
  <c r="X937" i="1"/>
  <c r="X936" i="1"/>
  <c r="X935" i="1"/>
  <c r="X934" i="1"/>
  <c r="X933" i="1"/>
  <c r="X932" i="1"/>
  <c r="X931" i="1"/>
  <c r="X930" i="1"/>
  <c r="X929" i="1"/>
  <c r="X928" i="1"/>
  <c r="X927" i="1"/>
  <c r="X926" i="1"/>
  <c r="X925" i="1"/>
  <c r="X924" i="1"/>
  <c r="X923" i="1"/>
  <c r="X922" i="1"/>
  <c r="X921" i="1"/>
  <c r="X920" i="1"/>
  <c r="X919" i="1"/>
  <c r="X918" i="1"/>
  <c r="X917" i="1"/>
  <c r="X916" i="1"/>
  <c r="X915" i="1"/>
  <c r="X914" i="1"/>
  <c r="X913" i="1"/>
  <c r="X912" i="1"/>
  <c r="X911" i="1"/>
  <c r="X910" i="1"/>
  <c r="X909" i="1"/>
  <c r="X908" i="1"/>
  <c r="X907" i="1"/>
  <c r="X906" i="1"/>
  <c r="X905" i="1"/>
  <c r="X904" i="1"/>
  <c r="X903" i="1"/>
  <c r="X902" i="1"/>
  <c r="X901" i="1"/>
  <c r="X900" i="1"/>
  <c r="X899" i="1"/>
  <c r="X898" i="1"/>
  <c r="X897" i="1"/>
  <c r="X896" i="1"/>
  <c r="X895" i="1"/>
  <c r="X894" i="1"/>
  <c r="X893" i="1"/>
  <c r="X892" i="1"/>
  <c r="X891" i="1"/>
  <c r="X890" i="1"/>
  <c r="X889" i="1"/>
  <c r="X888" i="1"/>
  <c r="X887" i="1"/>
  <c r="X886" i="1"/>
  <c r="X885" i="1"/>
  <c r="X884" i="1"/>
  <c r="X883" i="1"/>
  <c r="X882" i="1"/>
  <c r="X881" i="1"/>
  <c r="X880" i="1"/>
  <c r="X879" i="1"/>
  <c r="X878" i="1"/>
  <c r="X877" i="1"/>
  <c r="X876" i="1"/>
  <c r="X875" i="1"/>
  <c r="X874" i="1"/>
  <c r="X873" i="1"/>
  <c r="X872" i="1"/>
  <c r="X871" i="1"/>
  <c r="X870" i="1"/>
  <c r="X869" i="1"/>
  <c r="X868" i="1"/>
  <c r="X867" i="1"/>
  <c r="X866" i="1"/>
  <c r="X865" i="1"/>
  <c r="X864" i="1"/>
  <c r="X863" i="1"/>
  <c r="X862" i="1"/>
  <c r="X861" i="1"/>
  <c r="X860" i="1"/>
  <c r="X859" i="1"/>
  <c r="X858" i="1"/>
  <c r="X857" i="1"/>
  <c r="X856" i="1"/>
  <c r="X855" i="1"/>
  <c r="X854" i="1"/>
  <c r="X853" i="1"/>
  <c r="X852" i="1"/>
  <c r="X851" i="1"/>
  <c r="X850" i="1"/>
  <c r="X849" i="1"/>
  <c r="X848" i="1"/>
  <c r="X847" i="1"/>
  <c r="X846" i="1"/>
  <c r="X845" i="1"/>
  <c r="X844" i="1"/>
  <c r="X843" i="1"/>
  <c r="X842" i="1"/>
  <c r="X841" i="1"/>
  <c r="X840" i="1"/>
  <c r="X839" i="1"/>
  <c r="X838" i="1"/>
  <c r="X837" i="1"/>
  <c r="X836" i="1"/>
  <c r="X835" i="1"/>
  <c r="X834" i="1"/>
  <c r="X833" i="1"/>
  <c r="X832" i="1"/>
  <c r="X831" i="1"/>
  <c r="X830" i="1"/>
  <c r="X829" i="1"/>
  <c r="X828" i="1"/>
  <c r="X827" i="1"/>
  <c r="X826" i="1"/>
  <c r="X825" i="1"/>
  <c r="X824" i="1"/>
  <c r="X823" i="1"/>
  <c r="X822" i="1"/>
  <c r="X821" i="1"/>
  <c r="X820" i="1"/>
  <c r="X819" i="1"/>
  <c r="X818" i="1"/>
  <c r="X817" i="1"/>
  <c r="X816" i="1"/>
  <c r="X815" i="1"/>
  <c r="X814" i="1"/>
  <c r="X813" i="1"/>
  <c r="X812" i="1"/>
  <c r="X811" i="1"/>
  <c r="X810" i="1"/>
  <c r="X809" i="1"/>
  <c r="X808" i="1"/>
  <c r="X807" i="1"/>
  <c r="X806" i="1"/>
  <c r="X805" i="1"/>
  <c r="X804" i="1"/>
  <c r="X803" i="1"/>
  <c r="X802" i="1"/>
  <c r="X801" i="1"/>
  <c r="X800" i="1"/>
  <c r="X799" i="1"/>
  <c r="X798" i="1"/>
  <c r="X797" i="1"/>
  <c r="X796" i="1"/>
  <c r="X795" i="1"/>
  <c r="X794" i="1"/>
  <c r="X793" i="1"/>
  <c r="X792" i="1"/>
  <c r="X791" i="1"/>
  <c r="X790" i="1"/>
  <c r="X789" i="1"/>
  <c r="X788" i="1"/>
  <c r="X787" i="1"/>
  <c r="X786" i="1"/>
  <c r="X785" i="1"/>
  <c r="X784" i="1"/>
  <c r="X783" i="1"/>
  <c r="X782" i="1"/>
  <c r="X781" i="1"/>
  <c r="X780" i="1"/>
  <c r="X779" i="1"/>
  <c r="X778" i="1"/>
  <c r="X777" i="1"/>
  <c r="X776" i="1"/>
  <c r="X775" i="1"/>
  <c r="X774" i="1"/>
  <c r="X773" i="1"/>
  <c r="X772" i="1"/>
  <c r="X771" i="1"/>
  <c r="X770" i="1"/>
  <c r="X769" i="1"/>
  <c r="X768" i="1"/>
  <c r="X767" i="1"/>
  <c r="X766" i="1"/>
  <c r="X765" i="1"/>
  <c r="X764" i="1"/>
  <c r="X763" i="1"/>
  <c r="X762" i="1"/>
  <c r="X761" i="1"/>
  <c r="X760" i="1"/>
  <c r="X759" i="1"/>
  <c r="X758" i="1"/>
  <c r="X757" i="1"/>
  <c r="X756" i="1"/>
  <c r="X755" i="1"/>
  <c r="X754" i="1"/>
  <c r="X753" i="1"/>
  <c r="X752" i="1"/>
  <c r="X751" i="1"/>
  <c r="X750" i="1"/>
  <c r="X749" i="1"/>
  <c r="X748" i="1"/>
  <c r="X747" i="1"/>
  <c r="X746" i="1"/>
  <c r="X745" i="1"/>
  <c r="X744" i="1"/>
  <c r="X743" i="1"/>
  <c r="X742" i="1"/>
  <c r="X741" i="1"/>
  <c r="X740" i="1"/>
  <c r="X739" i="1"/>
  <c r="X738" i="1"/>
  <c r="X737" i="1"/>
  <c r="X736" i="1"/>
  <c r="X735" i="1"/>
  <c r="X734" i="1"/>
  <c r="X733" i="1"/>
  <c r="X732" i="1"/>
  <c r="X731" i="1"/>
  <c r="X730" i="1"/>
  <c r="X729" i="1"/>
  <c r="X728" i="1"/>
  <c r="X727" i="1"/>
  <c r="X726" i="1"/>
  <c r="X725" i="1"/>
  <c r="X724" i="1"/>
  <c r="X723" i="1"/>
  <c r="X722" i="1"/>
  <c r="X721" i="1"/>
  <c r="X720" i="1"/>
  <c r="X719" i="1"/>
  <c r="X718" i="1"/>
  <c r="X717" i="1"/>
  <c r="X716" i="1"/>
  <c r="X715" i="1"/>
  <c r="X714" i="1"/>
  <c r="X713" i="1"/>
  <c r="X712" i="1"/>
  <c r="X711" i="1"/>
  <c r="X710" i="1"/>
  <c r="X709" i="1"/>
  <c r="X708" i="1"/>
  <c r="X707" i="1"/>
  <c r="X706" i="1"/>
  <c r="X705" i="1"/>
  <c r="X704" i="1"/>
  <c r="X703" i="1"/>
  <c r="X702" i="1"/>
  <c r="X701" i="1"/>
  <c r="X700" i="1"/>
  <c r="X699" i="1"/>
  <c r="X698" i="1"/>
  <c r="X697" i="1"/>
  <c r="X696" i="1"/>
  <c r="X695" i="1"/>
  <c r="X694" i="1"/>
  <c r="X693" i="1"/>
  <c r="X692" i="1"/>
  <c r="X691" i="1"/>
  <c r="X690" i="1"/>
  <c r="X689" i="1"/>
  <c r="X688" i="1"/>
  <c r="X687" i="1"/>
  <c r="X686" i="1"/>
  <c r="X685" i="1"/>
  <c r="X684" i="1"/>
  <c r="X683" i="1"/>
  <c r="X682" i="1"/>
  <c r="X681" i="1"/>
  <c r="X680" i="1"/>
  <c r="X679" i="1"/>
  <c r="X678" i="1"/>
  <c r="X677" i="1"/>
  <c r="X676" i="1"/>
  <c r="X675" i="1"/>
  <c r="X674" i="1"/>
  <c r="X673" i="1"/>
  <c r="X672" i="1"/>
  <c r="X671" i="1"/>
  <c r="X670" i="1"/>
  <c r="X669" i="1"/>
  <c r="X668" i="1"/>
  <c r="X667" i="1"/>
  <c r="X666" i="1"/>
  <c r="X665" i="1"/>
  <c r="X664" i="1"/>
  <c r="X663" i="1"/>
  <c r="X662" i="1"/>
  <c r="X661" i="1"/>
  <c r="X660" i="1"/>
  <c r="X659" i="1"/>
  <c r="X658" i="1"/>
  <c r="X657" i="1"/>
  <c r="X656" i="1"/>
  <c r="X655" i="1"/>
  <c r="X654" i="1"/>
  <c r="X653" i="1"/>
  <c r="X652" i="1"/>
  <c r="X651" i="1"/>
  <c r="X650" i="1"/>
  <c r="X649" i="1"/>
  <c r="X648" i="1"/>
  <c r="X647" i="1"/>
  <c r="X646" i="1"/>
  <c r="X645" i="1"/>
  <c r="X644" i="1"/>
  <c r="X643" i="1"/>
  <c r="X642" i="1"/>
  <c r="X641" i="1"/>
  <c r="X640" i="1"/>
  <c r="X639" i="1"/>
  <c r="X638" i="1"/>
  <c r="X637" i="1"/>
  <c r="X636" i="1"/>
  <c r="X635" i="1"/>
  <c r="X634" i="1"/>
  <c r="X633" i="1"/>
  <c r="X632" i="1"/>
  <c r="X631" i="1"/>
  <c r="X630" i="1"/>
  <c r="X629" i="1"/>
  <c r="X628" i="1"/>
  <c r="X627" i="1"/>
  <c r="X626" i="1"/>
  <c r="X625" i="1"/>
  <c r="X624" i="1"/>
  <c r="X623" i="1"/>
  <c r="X622" i="1"/>
  <c r="X621" i="1"/>
  <c r="X620" i="1"/>
  <c r="X619" i="1"/>
  <c r="X618" i="1"/>
  <c r="X617" i="1"/>
  <c r="X616" i="1"/>
  <c r="X615" i="1"/>
  <c r="X614" i="1"/>
  <c r="X613" i="1"/>
  <c r="X612" i="1"/>
  <c r="X611" i="1"/>
  <c r="X610" i="1"/>
  <c r="X609" i="1"/>
  <c r="X608" i="1"/>
  <c r="X607" i="1"/>
  <c r="X606" i="1"/>
  <c r="X605" i="1"/>
  <c r="X604" i="1"/>
  <c r="X603" i="1"/>
  <c r="X602" i="1"/>
  <c r="X601" i="1"/>
  <c r="X600" i="1"/>
  <c r="X599" i="1"/>
  <c r="X598" i="1"/>
  <c r="X597" i="1"/>
  <c r="X596" i="1"/>
  <c r="X595" i="1"/>
  <c r="X594" i="1"/>
  <c r="X593" i="1"/>
  <c r="X592" i="1"/>
  <c r="X591" i="1"/>
  <c r="X590" i="1"/>
  <c r="X589" i="1"/>
  <c r="X588" i="1"/>
  <c r="X587" i="1"/>
  <c r="X586" i="1"/>
  <c r="X585" i="1"/>
  <c r="X584" i="1"/>
  <c r="X583" i="1"/>
  <c r="X582" i="1"/>
  <c r="X581" i="1"/>
  <c r="X580" i="1"/>
  <c r="X579" i="1"/>
  <c r="X578" i="1"/>
  <c r="X577" i="1"/>
  <c r="X576" i="1"/>
  <c r="X575" i="1"/>
  <c r="X574" i="1"/>
  <c r="X573" i="1"/>
  <c r="X572" i="1"/>
  <c r="X571" i="1"/>
  <c r="X570" i="1"/>
  <c r="X569" i="1"/>
  <c r="X568" i="1"/>
  <c r="X567" i="1"/>
  <c r="X566" i="1"/>
  <c r="X565" i="1"/>
  <c r="X564" i="1"/>
  <c r="X563" i="1"/>
  <c r="X562" i="1"/>
  <c r="X561" i="1"/>
  <c r="X560" i="1"/>
  <c r="X559" i="1"/>
  <c r="X558" i="1"/>
  <c r="X557" i="1"/>
  <c r="X556" i="1"/>
  <c r="X555" i="1"/>
  <c r="X554" i="1"/>
  <c r="X553" i="1"/>
  <c r="X552" i="1"/>
  <c r="X551" i="1"/>
  <c r="X550" i="1"/>
  <c r="X549" i="1"/>
  <c r="X548" i="1"/>
  <c r="X547" i="1"/>
  <c r="X546" i="1"/>
  <c r="X545" i="1"/>
  <c r="X544" i="1"/>
  <c r="X543" i="1"/>
  <c r="X542" i="1"/>
  <c r="X541" i="1"/>
  <c r="X540" i="1"/>
  <c r="X539" i="1"/>
  <c r="X538" i="1"/>
  <c r="X537" i="1"/>
  <c r="X536" i="1"/>
  <c r="X535" i="1"/>
  <c r="X534" i="1"/>
  <c r="X533" i="1"/>
  <c r="X532" i="1"/>
  <c r="X531" i="1"/>
  <c r="X530" i="1"/>
  <c r="X529" i="1"/>
  <c r="X528" i="1"/>
  <c r="X527" i="1"/>
  <c r="X526" i="1"/>
  <c r="X525" i="1"/>
  <c r="X524" i="1"/>
  <c r="X523" i="1"/>
  <c r="X522" i="1"/>
  <c r="X521" i="1"/>
  <c r="X520" i="1"/>
  <c r="X519" i="1"/>
  <c r="X518" i="1"/>
  <c r="X517" i="1"/>
  <c r="X516" i="1"/>
  <c r="X515" i="1"/>
  <c r="X514" i="1"/>
  <c r="X513" i="1"/>
  <c r="X512" i="1"/>
  <c r="X511" i="1"/>
  <c r="X510" i="1"/>
  <c r="X509" i="1"/>
  <c r="X508" i="1"/>
  <c r="X507" i="1"/>
  <c r="X506" i="1"/>
  <c r="X505" i="1"/>
  <c r="X504" i="1"/>
  <c r="X503" i="1"/>
  <c r="X502" i="1"/>
  <c r="X501" i="1"/>
  <c r="X500" i="1"/>
  <c r="X499" i="1"/>
  <c r="X498" i="1"/>
  <c r="X497" i="1"/>
  <c r="X496" i="1"/>
  <c r="X495" i="1"/>
  <c r="X494" i="1"/>
  <c r="X493" i="1"/>
  <c r="X492" i="1"/>
  <c r="X491" i="1"/>
  <c r="X490" i="1"/>
  <c r="X489" i="1"/>
  <c r="X488" i="1"/>
  <c r="X487" i="1"/>
  <c r="X486" i="1"/>
  <c r="X485" i="1"/>
  <c r="X484" i="1"/>
  <c r="X483" i="1"/>
  <c r="X482" i="1"/>
  <c r="X481" i="1"/>
  <c r="X480" i="1"/>
  <c r="X479" i="1"/>
  <c r="X478" i="1"/>
  <c r="X477" i="1"/>
  <c r="X476" i="1"/>
  <c r="X475" i="1"/>
  <c r="X474" i="1"/>
  <c r="X473" i="1"/>
  <c r="X472" i="1"/>
  <c r="X471" i="1"/>
  <c r="X470" i="1"/>
  <c r="X469" i="1"/>
  <c r="X468" i="1"/>
  <c r="X467" i="1"/>
  <c r="X466" i="1"/>
  <c r="X465" i="1"/>
  <c r="X464" i="1"/>
  <c r="X463" i="1"/>
  <c r="X462" i="1"/>
  <c r="X461" i="1"/>
  <c r="X460" i="1"/>
  <c r="X459" i="1"/>
  <c r="X458" i="1"/>
  <c r="X457" i="1"/>
  <c r="X456" i="1"/>
  <c r="X455" i="1"/>
  <c r="X454" i="1"/>
  <c r="X453" i="1"/>
  <c r="X452" i="1"/>
  <c r="X451" i="1"/>
  <c r="X450" i="1"/>
  <c r="X449" i="1"/>
  <c r="X448" i="1"/>
  <c r="X447" i="1"/>
  <c r="X446" i="1"/>
  <c r="X445" i="1"/>
  <c r="X444" i="1"/>
  <c r="X443" i="1"/>
  <c r="X442" i="1"/>
  <c r="X441" i="1"/>
  <c r="X440" i="1"/>
  <c r="X439" i="1"/>
  <c r="X438" i="1"/>
  <c r="X437" i="1"/>
  <c r="X436" i="1"/>
  <c r="X435" i="1"/>
  <c r="X434" i="1"/>
  <c r="X433" i="1"/>
  <c r="X432" i="1"/>
  <c r="X431" i="1"/>
  <c r="X430" i="1"/>
  <c r="X429" i="1"/>
  <c r="X428" i="1"/>
  <c r="X427" i="1"/>
  <c r="X426" i="1"/>
  <c r="X425" i="1"/>
  <c r="X424" i="1"/>
  <c r="X423" i="1"/>
  <c r="X422" i="1"/>
  <c r="X421" i="1"/>
  <c r="X420" i="1"/>
  <c r="X419" i="1"/>
  <c r="X418" i="1"/>
  <c r="X417" i="1"/>
  <c r="X416" i="1"/>
  <c r="X415" i="1"/>
  <c r="X414" i="1"/>
  <c r="X413" i="1"/>
  <c r="X412" i="1"/>
  <c r="X411" i="1"/>
  <c r="X410" i="1"/>
  <c r="X409" i="1"/>
  <c r="X408" i="1"/>
  <c r="X407" i="1"/>
  <c r="X406" i="1"/>
  <c r="X405" i="1"/>
  <c r="X404" i="1"/>
  <c r="X403" i="1"/>
  <c r="X402" i="1"/>
  <c r="X401" i="1"/>
  <c r="X400" i="1"/>
  <c r="X399" i="1"/>
  <c r="X398" i="1"/>
  <c r="X397" i="1"/>
  <c r="X396" i="1"/>
  <c r="X395" i="1"/>
  <c r="X394" i="1"/>
  <c r="X393" i="1"/>
  <c r="X392" i="1"/>
  <c r="X391" i="1"/>
  <c r="X390" i="1"/>
  <c r="X389" i="1"/>
  <c r="X388" i="1"/>
  <c r="X387" i="1"/>
  <c r="X386" i="1"/>
  <c r="X385" i="1"/>
  <c r="X384" i="1"/>
  <c r="X383" i="1"/>
  <c r="X382" i="1"/>
  <c r="X381" i="1"/>
  <c r="X380" i="1"/>
  <c r="X379" i="1"/>
  <c r="X378" i="1"/>
  <c r="X377" i="1"/>
  <c r="X376" i="1"/>
  <c r="X375" i="1"/>
  <c r="X374" i="1"/>
  <c r="X373" i="1"/>
  <c r="X372" i="1"/>
  <c r="X371" i="1"/>
  <c r="X370" i="1"/>
  <c r="X369" i="1"/>
  <c r="X368" i="1"/>
  <c r="X367" i="1"/>
  <c r="X366" i="1"/>
  <c r="X365" i="1"/>
  <c r="X364" i="1"/>
  <c r="X363" i="1"/>
  <c r="X362" i="1"/>
  <c r="X361" i="1"/>
  <c r="X360" i="1"/>
  <c r="X359" i="1"/>
  <c r="X358" i="1"/>
  <c r="X357" i="1"/>
  <c r="X356" i="1"/>
  <c r="X355" i="1"/>
  <c r="X354" i="1"/>
  <c r="X353" i="1"/>
  <c r="X352" i="1"/>
  <c r="X351" i="1"/>
  <c r="X350" i="1"/>
  <c r="X349" i="1"/>
  <c r="X348" i="1"/>
  <c r="X347" i="1"/>
  <c r="X346" i="1"/>
  <c r="X345" i="1"/>
  <c r="X344" i="1"/>
  <c r="X343" i="1"/>
  <c r="X342" i="1"/>
  <c r="X341" i="1"/>
  <c r="X340" i="1"/>
  <c r="X339" i="1"/>
  <c r="X338" i="1"/>
  <c r="X337" i="1"/>
  <c r="X336" i="1"/>
  <c r="X335" i="1"/>
  <c r="X334" i="1"/>
  <c r="X333" i="1"/>
  <c r="X332" i="1"/>
  <c r="X331" i="1"/>
  <c r="X330" i="1"/>
  <c r="X329" i="1"/>
  <c r="X328" i="1"/>
  <c r="X327" i="1"/>
  <c r="X326" i="1"/>
  <c r="X325" i="1"/>
  <c r="X324" i="1"/>
  <c r="X323" i="1"/>
  <c r="X322" i="1"/>
  <c r="X321" i="1"/>
  <c r="X320" i="1"/>
  <c r="X319" i="1"/>
  <c r="X318" i="1"/>
  <c r="X317" i="1"/>
  <c r="X316" i="1"/>
  <c r="X315" i="1"/>
  <c r="X314" i="1"/>
  <c r="X313" i="1"/>
  <c r="X312" i="1"/>
  <c r="X311" i="1"/>
  <c r="X310" i="1"/>
  <c r="X309" i="1"/>
  <c r="X308" i="1"/>
  <c r="X307" i="1"/>
  <c r="X306" i="1"/>
  <c r="X305" i="1"/>
  <c r="X304" i="1"/>
  <c r="X303" i="1"/>
  <c r="X302" i="1"/>
  <c r="X301" i="1"/>
  <c r="X300" i="1"/>
  <c r="X299" i="1"/>
  <c r="X298" i="1"/>
  <c r="X297" i="1"/>
  <c r="X296" i="1"/>
  <c r="X295" i="1"/>
  <c r="X294" i="1"/>
  <c r="X293" i="1"/>
  <c r="X292" i="1"/>
  <c r="X291" i="1"/>
  <c r="X290" i="1"/>
  <c r="X289" i="1"/>
  <c r="X288" i="1"/>
  <c r="X287" i="1"/>
  <c r="X286" i="1"/>
  <c r="X285" i="1"/>
  <c r="X284" i="1"/>
  <c r="X283" i="1"/>
  <c r="X282" i="1"/>
  <c r="X281" i="1"/>
  <c r="X280" i="1"/>
  <c r="X279" i="1"/>
  <c r="X278" i="1"/>
  <c r="X277" i="1"/>
  <c r="X276" i="1"/>
  <c r="X275" i="1"/>
  <c r="X274" i="1"/>
  <c r="X273" i="1"/>
  <c r="X272" i="1"/>
  <c r="X271" i="1"/>
  <c r="X270" i="1"/>
  <c r="X269" i="1"/>
  <c r="X268" i="1"/>
  <c r="X267" i="1"/>
  <c r="X266" i="1"/>
  <c r="X265" i="1"/>
  <c r="X264" i="1"/>
  <c r="X263" i="1"/>
  <c r="X262" i="1"/>
  <c r="X261" i="1"/>
  <c r="X260" i="1"/>
  <c r="X259" i="1"/>
  <c r="X258" i="1"/>
  <c r="X257" i="1"/>
  <c r="X256" i="1"/>
  <c r="X255" i="1"/>
  <c r="X254" i="1"/>
  <c r="X253" i="1"/>
  <c r="X252" i="1"/>
  <c r="X251" i="1"/>
  <c r="X250" i="1"/>
  <c r="X249" i="1"/>
  <c r="X248" i="1"/>
  <c r="X247" i="1"/>
  <c r="X246" i="1"/>
  <c r="X245" i="1"/>
  <c r="X244" i="1"/>
  <c r="X243" i="1"/>
  <c r="X242" i="1"/>
  <c r="X241" i="1"/>
  <c r="X240" i="1"/>
  <c r="X239" i="1"/>
  <c r="X238" i="1"/>
  <c r="X237" i="1"/>
  <c r="X236" i="1"/>
  <c r="X235" i="1"/>
  <c r="X234" i="1"/>
  <c r="X233" i="1"/>
  <c r="X232" i="1"/>
  <c r="X231" i="1"/>
  <c r="X230" i="1"/>
  <c r="X229" i="1"/>
  <c r="X228" i="1"/>
  <c r="X227" i="1"/>
  <c r="X226" i="1"/>
  <c r="X225" i="1"/>
  <c r="X224" i="1"/>
  <c r="X223" i="1"/>
  <c r="X222" i="1"/>
  <c r="X221" i="1"/>
  <c r="X220" i="1"/>
  <c r="X219" i="1"/>
  <c r="X218" i="1"/>
  <c r="X217" i="1"/>
  <c r="X216" i="1"/>
  <c r="X215" i="1"/>
  <c r="X214" i="1"/>
  <c r="X213" i="1"/>
  <c r="X212" i="1"/>
  <c r="X211" i="1"/>
  <c r="X210" i="1"/>
  <c r="X209" i="1"/>
  <c r="X208" i="1"/>
  <c r="X207" i="1"/>
  <c r="X206" i="1"/>
  <c r="X205" i="1"/>
  <c r="X204" i="1"/>
  <c r="X203" i="1"/>
  <c r="X202" i="1"/>
  <c r="X201" i="1"/>
  <c r="X200" i="1"/>
  <c r="X199" i="1"/>
  <c r="X198" i="1"/>
  <c r="X197" i="1"/>
  <c r="X196" i="1"/>
  <c r="X195" i="1"/>
  <c r="X194" i="1"/>
  <c r="X193" i="1"/>
  <c r="X192" i="1"/>
  <c r="X191" i="1"/>
  <c r="X190" i="1"/>
  <c r="X189" i="1"/>
  <c r="X188" i="1"/>
  <c r="X187" i="1"/>
  <c r="X186" i="1"/>
  <c r="X185" i="1"/>
  <c r="X184" i="1"/>
  <c r="X183" i="1"/>
  <c r="X182" i="1"/>
  <c r="X181" i="1"/>
  <c r="X180" i="1"/>
  <c r="X179" i="1"/>
  <c r="X178" i="1"/>
  <c r="X177" i="1"/>
  <c r="X176" i="1"/>
  <c r="X175" i="1"/>
  <c r="X174" i="1"/>
  <c r="X173" i="1"/>
  <c r="X172" i="1"/>
  <c r="X171" i="1"/>
  <c r="X170" i="1"/>
  <c r="X169" i="1"/>
  <c r="X168" i="1"/>
  <c r="X167" i="1"/>
  <c r="X166" i="1"/>
  <c r="X165" i="1"/>
  <c r="X164" i="1"/>
  <c r="X163" i="1"/>
  <c r="X162" i="1"/>
  <c r="X161" i="1"/>
  <c r="X160" i="1"/>
  <c r="X159" i="1"/>
  <c r="X158" i="1"/>
  <c r="X157" i="1"/>
  <c r="X156" i="1"/>
  <c r="X155" i="1"/>
  <c r="X154" i="1"/>
  <c r="X153" i="1"/>
  <c r="X152" i="1"/>
  <c r="X151" i="1"/>
  <c r="X150" i="1"/>
  <c r="X149" i="1"/>
  <c r="X148" i="1"/>
  <c r="X147" i="1"/>
  <c r="X146" i="1"/>
  <c r="X145" i="1"/>
  <c r="X144" i="1"/>
  <c r="X143" i="1"/>
  <c r="X142" i="1"/>
  <c r="X141" i="1"/>
  <c r="X140" i="1"/>
  <c r="X139" i="1"/>
  <c r="X138" i="1"/>
  <c r="X137" i="1"/>
  <c r="X136" i="1"/>
  <c r="X135" i="1"/>
  <c r="X134" i="1"/>
  <c r="X133" i="1"/>
  <c r="X132" i="1"/>
  <c r="X131" i="1"/>
  <c r="X130" i="1"/>
  <c r="X129" i="1"/>
  <c r="X128" i="1"/>
  <c r="X127" i="1"/>
  <c r="X126" i="1"/>
  <c r="X125" i="1"/>
  <c r="X124" i="1"/>
  <c r="X123" i="1"/>
  <c r="X122" i="1"/>
  <c r="X121" i="1"/>
  <c r="X120" i="1"/>
  <c r="X119" i="1"/>
  <c r="X118" i="1"/>
  <c r="X117" i="1"/>
  <c r="X116" i="1"/>
  <c r="X115" i="1"/>
  <c r="X114" i="1"/>
  <c r="X113" i="1"/>
  <c r="X112" i="1"/>
  <c r="X111" i="1"/>
  <c r="X110" i="1"/>
  <c r="X109" i="1"/>
  <c r="X108" i="1"/>
  <c r="X107" i="1"/>
  <c r="X106" i="1"/>
  <c r="X105" i="1"/>
  <c r="X104" i="1"/>
  <c r="X103" i="1"/>
  <c r="X102" i="1"/>
  <c r="X101" i="1"/>
  <c r="X100" i="1"/>
  <c r="X99" i="1"/>
  <c r="X98" i="1"/>
  <c r="X97" i="1"/>
  <c r="X96" i="1"/>
  <c r="X95" i="1"/>
  <c r="X94" i="1"/>
  <c r="X93" i="1"/>
  <c r="X92" i="1"/>
  <c r="X91" i="1"/>
  <c r="X90" i="1"/>
  <c r="X89" i="1"/>
  <c r="X88" i="1"/>
  <c r="X87" i="1"/>
  <c r="X86" i="1"/>
  <c r="X85" i="1"/>
  <c r="X84" i="1"/>
  <c r="X83" i="1"/>
  <c r="X82" i="1"/>
  <c r="X81" i="1"/>
  <c r="X80" i="1"/>
  <c r="X79" i="1"/>
  <c r="X78" i="1"/>
  <c r="X77" i="1"/>
  <c r="X76" i="1"/>
  <c r="X75" i="1"/>
  <c r="X74" i="1"/>
  <c r="X73" i="1"/>
  <c r="X72" i="1"/>
  <c r="X71" i="1"/>
  <c r="X70" i="1"/>
  <c r="X69" i="1"/>
  <c r="X68" i="1"/>
  <c r="X67" i="1"/>
  <c r="X66" i="1"/>
  <c r="X65" i="1"/>
  <c r="X64" i="1"/>
  <c r="X63" i="1"/>
  <c r="X62" i="1"/>
  <c r="X61" i="1"/>
  <c r="X60" i="1"/>
  <c r="X59" i="1"/>
  <c r="X58" i="1"/>
  <c r="X57" i="1"/>
  <c r="X56" i="1"/>
  <c r="X55" i="1"/>
  <c r="X54" i="1"/>
  <c r="X53" i="1"/>
  <c r="X52" i="1"/>
  <c r="X51" i="1"/>
  <c r="X50" i="1"/>
  <c r="X49" i="1"/>
  <c r="X48" i="1"/>
  <c r="X47" i="1"/>
  <c r="X46" i="1"/>
  <c r="X45" i="1"/>
  <c r="X44" i="1"/>
  <c r="X43" i="1"/>
  <c r="X42" i="1"/>
  <c r="X41" i="1"/>
  <c r="X40" i="1"/>
  <c r="X39" i="1"/>
  <c r="X38" i="1"/>
  <c r="X37" i="1"/>
  <c r="X36" i="1"/>
  <c r="X35" i="1"/>
  <c r="X34" i="1"/>
  <c r="X33" i="1"/>
  <c r="X32" i="1"/>
  <c r="X31" i="1"/>
  <c r="X30" i="1"/>
  <c r="X29" i="1"/>
  <c r="X28" i="1"/>
  <c r="X27" i="1"/>
  <c r="X26" i="1"/>
  <c r="X25" i="1"/>
  <c r="X24" i="1"/>
  <c r="X23" i="1"/>
  <c r="X22" i="1"/>
  <c r="X21" i="1"/>
  <c r="X20" i="1"/>
  <c r="X19" i="1"/>
  <c r="X18" i="1"/>
  <c r="X17" i="1"/>
  <c r="X3" i="1" s="1"/>
  <c r="X16" i="1"/>
  <c r="X15" i="1"/>
  <c r="X14" i="1"/>
  <c r="X13" i="1"/>
  <c r="X12" i="1"/>
  <c r="F2462" i="1"/>
  <c r="F2461" i="1"/>
  <c r="F2460" i="1"/>
  <c r="F2459" i="1"/>
  <c r="F2458" i="1"/>
  <c r="F2457" i="1"/>
  <c r="F2456" i="1"/>
  <c r="F2455" i="1"/>
  <c r="F2454" i="1"/>
  <c r="F2453" i="1"/>
  <c r="F2452" i="1"/>
  <c r="F2451" i="1"/>
  <c r="F2450" i="1"/>
  <c r="F2449" i="1"/>
  <c r="F2448" i="1"/>
  <c r="F2447" i="1"/>
  <c r="F2446" i="1"/>
  <c r="F2445" i="1"/>
  <c r="F2444" i="1"/>
  <c r="F2443" i="1"/>
  <c r="F2442" i="1"/>
  <c r="F2441" i="1"/>
  <c r="F2440" i="1"/>
  <c r="F2439" i="1"/>
  <c r="F2438" i="1"/>
  <c r="F2437" i="1"/>
  <c r="F2436" i="1"/>
  <c r="F2435" i="1"/>
  <c r="F2434" i="1"/>
  <c r="F2433" i="1"/>
  <c r="F2432" i="1"/>
  <c r="F2431" i="1"/>
  <c r="F2430" i="1"/>
  <c r="F2429" i="1"/>
  <c r="F2428" i="1"/>
  <c r="F2427" i="1"/>
  <c r="F2426" i="1"/>
  <c r="F2425" i="1"/>
  <c r="F2424" i="1"/>
  <c r="F2423" i="1"/>
  <c r="F2422" i="1"/>
  <c r="F2421" i="1"/>
  <c r="F2420" i="1"/>
  <c r="F2419" i="1"/>
  <c r="F2418" i="1"/>
  <c r="F2417" i="1"/>
  <c r="F2416" i="1"/>
  <c r="F2415" i="1"/>
  <c r="F2414" i="1"/>
  <c r="F2413" i="1"/>
  <c r="F2412" i="1"/>
  <c r="F2411" i="1"/>
  <c r="F2410" i="1"/>
  <c r="F2409" i="1"/>
  <c r="F2408" i="1"/>
  <c r="F2407" i="1"/>
  <c r="F2406" i="1"/>
  <c r="F2405" i="1"/>
  <c r="F2404" i="1"/>
  <c r="F2403" i="1"/>
  <c r="F2402" i="1"/>
  <c r="F2401" i="1"/>
  <c r="F2400" i="1"/>
  <c r="F2399" i="1"/>
  <c r="F2398" i="1"/>
  <c r="F2397" i="1"/>
  <c r="F2396" i="1"/>
  <c r="F2395" i="1"/>
  <c r="F2394" i="1"/>
  <c r="F2393" i="1"/>
  <c r="F2392" i="1"/>
  <c r="F2391" i="1"/>
  <c r="F2390" i="1"/>
  <c r="F2389" i="1"/>
  <c r="F2388" i="1"/>
  <c r="F2387" i="1"/>
  <c r="F2386" i="1"/>
  <c r="F2385" i="1"/>
  <c r="F2384" i="1"/>
  <c r="F2383" i="1"/>
  <c r="F2382" i="1"/>
  <c r="F2381" i="1"/>
  <c r="F2380" i="1"/>
  <c r="F2379" i="1"/>
  <c r="F2378" i="1"/>
  <c r="F2377" i="1"/>
  <c r="F2376" i="1"/>
  <c r="F2375" i="1"/>
  <c r="F2374" i="1"/>
  <c r="F2373" i="1"/>
  <c r="F2372" i="1"/>
  <c r="F2371" i="1"/>
  <c r="F2370" i="1"/>
  <c r="F2369" i="1"/>
  <c r="F2368" i="1"/>
  <c r="F2367" i="1"/>
  <c r="F2366" i="1"/>
  <c r="F2365" i="1"/>
  <c r="F2364" i="1"/>
  <c r="F2363" i="1"/>
  <c r="F2362" i="1"/>
  <c r="F2361" i="1"/>
  <c r="F2360" i="1"/>
  <c r="F2359" i="1"/>
  <c r="F2358" i="1"/>
  <c r="F2357" i="1"/>
  <c r="F2356" i="1"/>
  <c r="F2355" i="1"/>
  <c r="F2354" i="1"/>
  <c r="F2353" i="1"/>
  <c r="F2352" i="1"/>
  <c r="F2351" i="1"/>
  <c r="F2350" i="1"/>
  <c r="F2349" i="1"/>
  <c r="F2348" i="1"/>
  <c r="F2347" i="1"/>
  <c r="F2346" i="1"/>
  <c r="F2345" i="1"/>
  <c r="F2344" i="1"/>
  <c r="F2343" i="1"/>
  <c r="F2342" i="1"/>
  <c r="F2341" i="1"/>
  <c r="F2340" i="1"/>
  <c r="F2339" i="1"/>
  <c r="F2338" i="1"/>
  <c r="F2337" i="1"/>
  <c r="F2336" i="1"/>
  <c r="F2335" i="1"/>
  <c r="F2334" i="1"/>
  <c r="F2333" i="1"/>
  <c r="F2332" i="1"/>
  <c r="F2331" i="1"/>
  <c r="F2330" i="1"/>
  <c r="F2329" i="1"/>
  <c r="F2328" i="1"/>
  <c r="F2327" i="1"/>
  <c r="F2326" i="1"/>
  <c r="F2325" i="1"/>
  <c r="F2324" i="1"/>
  <c r="F2323" i="1"/>
  <c r="F2322" i="1"/>
  <c r="F2321" i="1"/>
  <c r="F2320" i="1"/>
  <c r="F2319" i="1"/>
  <c r="F2318" i="1"/>
  <c r="F2317" i="1"/>
  <c r="F2316" i="1"/>
  <c r="F2315" i="1"/>
  <c r="F2314" i="1"/>
  <c r="F2313" i="1"/>
  <c r="F2312" i="1"/>
  <c r="F2311" i="1"/>
  <c r="F2310" i="1"/>
  <c r="F2309" i="1"/>
  <c r="F2308" i="1"/>
  <c r="F2307" i="1"/>
  <c r="F2306" i="1"/>
  <c r="F2305" i="1"/>
  <c r="F2304" i="1"/>
  <c r="F2303" i="1"/>
  <c r="F2302" i="1"/>
  <c r="F2301" i="1"/>
  <c r="F2300" i="1"/>
  <c r="F2299" i="1"/>
  <c r="F2298" i="1"/>
  <c r="F2297" i="1"/>
  <c r="F2296" i="1"/>
  <c r="F2295" i="1"/>
  <c r="F2294" i="1"/>
  <c r="F2293" i="1"/>
  <c r="F2292" i="1"/>
  <c r="F2291" i="1"/>
  <c r="F2290" i="1"/>
  <c r="F2289" i="1"/>
  <c r="F2288" i="1"/>
  <c r="F2287" i="1"/>
  <c r="F2286" i="1"/>
  <c r="F2285" i="1"/>
  <c r="F2284" i="1"/>
  <c r="F2283" i="1"/>
  <c r="F2282" i="1"/>
  <c r="F2281" i="1"/>
  <c r="F2280" i="1"/>
  <c r="F2279" i="1"/>
  <c r="F2278" i="1"/>
  <c r="F2277" i="1"/>
  <c r="F2276" i="1"/>
  <c r="F2275" i="1"/>
  <c r="F2274" i="1"/>
  <c r="F2273" i="1"/>
  <c r="F2272" i="1"/>
  <c r="F2271" i="1"/>
  <c r="F2270" i="1"/>
  <c r="F2269" i="1"/>
  <c r="F2268" i="1"/>
  <c r="F2267" i="1"/>
  <c r="F2266" i="1"/>
  <c r="F2265" i="1"/>
  <c r="F2264" i="1"/>
  <c r="F2263" i="1"/>
  <c r="F2262" i="1"/>
  <c r="F2261" i="1"/>
  <c r="F2260" i="1"/>
  <c r="F2259" i="1"/>
  <c r="F2258" i="1"/>
  <c r="F2257" i="1"/>
  <c r="F2256" i="1"/>
  <c r="F2255" i="1"/>
  <c r="F2254" i="1"/>
  <c r="F2253" i="1"/>
  <c r="F2252" i="1"/>
  <c r="F2251" i="1"/>
  <c r="F2250" i="1"/>
  <c r="F2249" i="1"/>
  <c r="F2248" i="1"/>
  <c r="F2247" i="1"/>
  <c r="F2246" i="1"/>
  <c r="F2245" i="1"/>
  <c r="F2244" i="1"/>
  <c r="F2243" i="1"/>
  <c r="F2242" i="1"/>
  <c r="F2241" i="1"/>
  <c r="F2240" i="1"/>
  <c r="F2239" i="1"/>
  <c r="F2238" i="1"/>
  <c r="F2237" i="1"/>
  <c r="F2236" i="1"/>
  <c r="F2235" i="1"/>
  <c r="F2234" i="1"/>
  <c r="F2233" i="1"/>
  <c r="F2232" i="1"/>
  <c r="F2231" i="1"/>
  <c r="F2230" i="1"/>
  <c r="F2229" i="1"/>
  <c r="F2228" i="1"/>
  <c r="F2227" i="1"/>
  <c r="F2226" i="1"/>
  <c r="F2225" i="1"/>
  <c r="F2224" i="1"/>
  <c r="F2223" i="1"/>
  <c r="F2222" i="1"/>
  <c r="F2221" i="1"/>
  <c r="F2220" i="1"/>
  <c r="F2219" i="1"/>
  <c r="F2218" i="1"/>
  <c r="F2217" i="1"/>
  <c r="F2216" i="1"/>
  <c r="F2215" i="1"/>
  <c r="F2214" i="1"/>
  <c r="F2213" i="1"/>
  <c r="F2212" i="1"/>
  <c r="F2211" i="1"/>
  <c r="F2210" i="1"/>
  <c r="F2209" i="1"/>
  <c r="F2208" i="1"/>
  <c r="F2207" i="1"/>
  <c r="F2206" i="1"/>
  <c r="F2205" i="1"/>
  <c r="F2204" i="1"/>
  <c r="F2203" i="1"/>
  <c r="F2202" i="1"/>
  <c r="F2201" i="1"/>
  <c r="F2200" i="1"/>
  <c r="F2199" i="1"/>
  <c r="F2198" i="1"/>
  <c r="F2197" i="1"/>
  <c r="F2196" i="1"/>
  <c r="F2195" i="1"/>
  <c r="F2194" i="1"/>
  <c r="F2193" i="1"/>
  <c r="F2192" i="1"/>
  <c r="F2191" i="1"/>
  <c r="F2190" i="1"/>
  <c r="F2189" i="1"/>
  <c r="F2188" i="1"/>
  <c r="F2187" i="1"/>
  <c r="F2186" i="1"/>
  <c r="F2185" i="1"/>
  <c r="F2184" i="1"/>
  <c r="F2183" i="1"/>
  <c r="F2182" i="1"/>
  <c r="F2181" i="1"/>
  <c r="F2180" i="1"/>
  <c r="F2179" i="1"/>
  <c r="F2178" i="1"/>
  <c r="F2177" i="1"/>
  <c r="F2176" i="1"/>
  <c r="F2175" i="1"/>
  <c r="F2174" i="1"/>
  <c r="F2173" i="1"/>
  <c r="F2172" i="1"/>
  <c r="F2171" i="1"/>
  <c r="F2170" i="1"/>
  <c r="F2169" i="1"/>
  <c r="F2168" i="1"/>
  <c r="F2167" i="1"/>
  <c r="F2166" i="1"/>
  <c r="F2165" i="1"/>
  <c r="F2164" i="1"/>
  <c r="F2163" i="1"/>
  <c r="F2162" i="1"/>
  <c r="F2161" i="1"/>
  <c r="F2160" i="1"/>
  <c r="F2159" i="1"/>
  <c r="F2158" i="1"/>
  <c r="F2157" i="1"/>
  <c r="F2156" i="1"/>
  <c r="F2155" i="1"/>
  <c r="F2154" i="1"/>
  <c r="F2153" i="1"/>
  <c r="F2152" i="1"/>
  <c r="F2151" i="1"/>
  <c r="F2150" i="1"/>
  <c r="F2149" i="1"/>
  <c r="F2148" i="1"/>
  <c r="F2147" i="1"/>
  <c r="F2146" i="1"/>
  <c r="F2145" i="1"/>
  <c r="F2144" i="1"/>
  <c r="F2143" i="1"/>
  <c r="F2142" i="1"/>
  <c r="F2141" i="1"/>
  <c r="F2140" i="1"/>
  <c r="F2139" i="1"/>
  <c r="F2138" i="1"/>
  <c r="F2137" i="1"/>
  <c r="F2136" i="1"/>
  <c r="F2135" i="1"/>
  <c r="F2134" i="1"/>
  <c r="F2133" i="1"/>
  <c r="F2132" i="1"/>
  <c r="F2131" i="1"/>
  <c r="F2130" i="1"/>
  <c r="F2129" i="1"/>
  <c r="F2128" i="1"/>
  <c r="F2127" i="1"/>
  <c r="F2126" i="1"/>
  <c r="F2125" i="1"/>
  <c r="F2124" i="1"/>
  <c r="F2123" i="1"/>
  <c r="F2122" i="1"/>
  <c r="F2121" i="1"/>
  <c r="F2120" i="1"/>
  <c r="F2119" i="1"/>
  <c r="F2118" i="1"/>
  <c r="F2117" i="1"/>
  <c r="F2116" i="1"/>
  <c r="F2115" i="1"/>
  <c r="F2114" i="1"/>
  <c r="F2113" i="1"/>
  <c r="F2112" i="1"/>
  <c r="F2111" i="1"/>
  <c r="F2110" i="1"/>
  <c r="F2109" i="1"/>
  <c r="F2108" i="1"/>
  <c r="F2107" i="1"/>
  <c r="F2106" i="1"/>
  <c r="F2105" i="1"/>
  <c r="F2104" i="1"/>
  <c r="F2103" i="1"/>
  <c r="F2102" i="1"/>
  <c r="F2101" i="1"/>
  <c r="F2100" i="1"/>
  <c r="F2099" i="1"/>
  <c r="F2098" i="1"/>
  <c r="F2097" i="1"/>
  <c r="F2096" i="1"/>
  <c r="F2095" i="1"/>
  <c r="F2094" i="1"/>
  <c r="F2093" i="1"/>
  <c r="F2092" i="1"/>
  <c r="F2091" i="1"/>
  <c r="F2090" i="1"/>
  <c r="F2089" i="1"/>
  <c r="F2088" i="1"/>
  <c r="F2087" i="1"/>
  <c r="F2086" i="1"/>
  <c r="F2085" i="1"/>
  <c r="F2084" i="1"/>
  <c r="F2083" i="1"/>
  <c r="F2082" i="1"/>
  <c r="F2081" i="1"/>
  <c r="F2080" i="1"/>
  <c r="F2079" i="1"/>
  <c r="F2078" i="1"/>
  <c r="F2077" i="1"/>
  <c r="F2076" i="1"/>
  <c r="F2075" i="1"/>
  <c r="F2074" i="1"/>
  <c r="F2073" i="1"/>
  <c r="F2072" i="1"/>
  <c r="F2071" i="1"/>
  <c r="F2070" i="1"/>
  <c r="F2069" i="1"/>
  <c r="F2068" i="1"/>
  <c r="F2067" i="1"/>
  <c r="F2066" i="1"/>
  <c r="F2065" i="1"/>
  <c r="F2064" i="1"/>
  <c r="F2063" i="1"/>
  <c r="F2062" i="1"/>
  <c r="F2061" i="1"/>
  <c r="F2060" i="1"/>
  <c r="F2059" i="1"/>
  <c r="F2058" i="1"/>
  <c r="F2057" i="1"/>
  <c r="F2056" i="1"/>
  <c r="F2055" i="1"/>
  <c r="F2054" i="1"/>
  <c r="F2053" i="1"/>
  <c r="F2052" i="1"/>
  <c r="F2051" i="1"/>
  <c r="F2050" i="1"/>
  <c r="F2049" i="1"/>
  <c r="F2048" i="1"/>
  <c r="F2047" i="1"/>
  <c r="F2046" i="1"/>
  <c r="F2045" i="1"/>
  <c r="F2044" i="1"/>
  <c r="F2043" i="1"/>
  <c r="F2042" i="1"/>
  <c r="F2041" i="1"/>
  <c r="F2040" i="1"/>
  <c r="F2039" i="1"/>
  <c r="F2038" i="1"/>
  <c r="F2037" i="1"/>
  <c r="F2036" i="1"/>
  <c r="F2035" i="1"/>
  <c r="F2034" i="1"/>
  <c r="F2033" i="1"/>
  <c r="F2032" i="1"/>
  <c r="F2031" i="1"/>
  <c r="F2030" i="1"/>
  <c r="F2029" i="1"/>
  <c r="F2028" i="1"/>
  <c r="F2027" i="1"/>
  <c r="F2026" i="1"/>
  <c r="F2025" i="1"/>
  <c r="F2024" i="1"/>
  <c r="F2023" i="1"/>
  <c r="F2022" i="1"/>
  <c r="F2021" i="1"/>
  <c r="F2020" i="1"/>
  <c r="F2019" i="1"/>
  <c r="F2018" i="1"/>
  <c r="F2017" i="1"/>
  <c r="F2016" i="1"/>
  <c r="F2015" i="1"/>
  <c r="F2014" i="1"/>
  <c r="F2013" i="1"/>
  <c r="F2012" i="1"/>
  <c r="F2011" i="1"/>
  <c r="F2010" i="1"/>
  <c r="F2009" i="1"/>
  <c r="F2008" i="1"/>
  <c r="F2007" i="1"/>
  <c r="F2006" i="1"/>
  <c r="F2005" i="1"/>
  <c r="F2004" i="1"/>
  <c r="F2003" i="1"/>
  <c r="F2002" i="1"/>
  <c r="F2001" i="1"/>
  <c r="F2000" i="1"/>
  <c r="F1999" i="1"/>
  <c r="F1998" i="1"/>
  <c r="F1997" i="1"/>
  <c r="F1996" i="1"/>
  <c r="F1995" i="1"/>
  <c r="F1994" i="1"/>
  <c r="F1993" i="1"/>
  <c r="F1992" i="1"/>
  <c r="F1991" i="1"/>
  <c r="F1990" i="1"/>
  <c r="F1989" i="1"/>
  <c r="F1988" i="1"/>
  <c r="F1987" i="1"/>
  <c r="F1986" i="1"/>
  <c r="F1985" i="1"/>
  <c r="F1984" i="1"/>
  <c r="F1983" i="1"/>
  <c r="F1982" i="1"/>
  <c r="F1981" i="1"/>
  <c r="F1980" i="1"/>
  <c r="F1979" i="1"/>
  <c r="F1978" i="1"/>
  <c r="F1977" i="1"/>
  <c r="F1976" i="1"/>
  <c r="F1975" i="1"/>
  <c r="F1974" i="1"/>
  <c r="F1973" i="1"/>
  <c r="F1972" i="1"/>
  <c r="F1971" i="1"/>
  <c r="F1970" i="1"/>
  <c r="F1969" i="1"/>
  <c r="F1968" i="1"/>
  <c r="F1967" i="1"/>
  <c r="F1966" i="1"/>
  <c r="F1965" i="1"/>
  <c r="F1964" i="1"/>
  <c r="F1963" i="1"/>
  <c r="F1962" i="1"/>
  <c r="F1961" i="1"/>
  <c r="F1960" i="1"/>
  <c r="F1959" i="1"/>
  <c r="F1958" i="1"/>
  <c r="F1957" i="1"/>
  <c r="F1956" i="1"/>
  <c r="F1955" i="1"/>
  <c r="F1954" i="1"/>
  <c r="F1953" i="1"/>
  <c r="F1952" i="1"/>
  <c r="F1951" i="1"/>
  <c r="F1950" i="1"/>
  <c r="F1949" i="1"/>
  <c r="F1948" i="1"/>
  <c r="F1947" i="1"/>
  <c r="F1946" i="1"/>
  <c r="F1945" i="1"/>
  <c r="F1944" i="1"/>
  <c r="F1943" i="1"/>
  <c r="F1942" i="1"/>
  <c r="F1941" i="1"/>
  <c r="F1940" i="1"/>
  <c r="F1939" i="1"/>
  <c r="F1938" i="1"/>
  <c r="F1937" i="1"/>
  <c r="F1936" i="1"/>
  <c r="F1935" i="1"/>
  <c r="F1934" i="1"/>
  <c r="F1933" i="1"/>
  <c r="F1932" i="1"/>
  <c r="F1931" i="1"/>
  <c r="F1930" i="1"/>
  <c r="F1929" i="1"/>
  <c r="F1928" i="1"/>
  <c r="F1927" i="1"/>
  <c r="F1926" i="1"/>
  <c r="F1925" i="1"/>
  <c r="F1924" i="1"/>
  <c r="F1923" i="1"/>
  <c r="F1922" i="1"/>
  <c r="F1921" i="1"/>
  <c r="F1920" i="1"/>
  <c r="F1919" i="1"/>
  <c r="F1918" i="1"/>
  <c r="F1917" i="1"/>
  <c r="F1916" i="1"/>
  <c r="F1915" i="1"/>
  <c r="F1914" i="1"/>
  <c r="F1913" i="1"/>
  <c r="F1912" i="1"/>
  <c r="F1911" i="1"/>
  <c r="F1910" i="1"/>
  <c r="F1909" i="1"/>
  <c r="F1908" i="1"/>
  <c r="F1907" i="1"/>
  <c r="F1906" i="1"/>
  <c r="F1905" i="1"/>
  <c r="F1904" i="1"/>
  <c r="F1903" i="1"/>
  <c r="F1902" i="1"/>
  <c r="F1901" i="1"/>
  <c r="F1900" i="1"/>
  <c r="F1899" i="1"/>
  <c r="F1898" i="1"/>
  <c r="F1897" i="1"/>
  <c r="F1896" i="1"/>
  <c r="F1895" i="1"/>
  <c r="F1894" i="1"/>
  <c r="F1893" i="1"/>
  <c r="F1892" i="1"/>
  <c r="F1891" i="1"/>
  <c r="F1890" i="1"/>
  <c r="F1889" i="1"/>
  <c r="F1888" i="1"/>
  <c r="F1887" i="1"/>
  <c r="F1886" i="1"/>
  <c r="F1885" i="1"/>
  <c r="F1884" i="1"/>
  <c r="F1883" i="1"/>
  <c r="F1882" i="1"/>
  <c r="F1881" i="1"/>
  <c r="F1880" i="1"/>
  <c r="F1879" i="1"/>
  <c r="F1878" i="1"/>
  <c r="F1877" i="1"/>
  <c r="F1876" i="1"/>
  <c r="F1875" i="1"/>
  <c r="F1874" i="1"/>
  <c r="F1873" i="1"/>
  <c r="F1872" i="1"/>
  <c r="F1871" i="1"/>
  <c r="F1870" i="1"/>
  <c r="F1869" i="1"/>
  <c r="F1868" i="1"/>
  <c r="F1867" i="1"/>
  <c r="F1866" i="1"/>
  <c r="F1865" i="1"/>
  <c r="F1864" i="1"/>
  <c r="F1863" i="1"/>
  <c r="F1862" i="1"/>
  <c r="F1861" i="1"/>
  <c r="F1860" i="1"/>
  <c r="F1859" i="1"/>
  <c r="F1858" i="1"/>
  <c r="F1857" i="1"/>
  <c r="F1856" i="1"/>
  <c r="F1855" i="1"/>
  <c r="F1854" i="1"/>
  <c r="F1853" i="1"/>
  <c r="F1852" i="1"/>
  <c r="F1851" i="1"/>
  <c r="F1850" i="1"/>
  <c r="F1849" i="1"/>
  <c r="F1848" i="1"/>
  <c r="F1847" i="1"/>
  <c r="F1846" i="1"/>
  <c r="F1845" i="1"/>
  <c r="F1844" i="1"/>
  <c r="F1843" i="1"/>
  <c r="F1842" i="1"/>
  <c r="F1841" i="1"/>
  <c r="F1840" i="1"/>
  <c r="F1839" i="1"/>
  <c r="F1838" i="1"/>
  <c r="F1837" i="1"/>
  <c r="F1836" i="1"/>
  <c r="F1835" i="1"/>
  <c r="F1834" i="1"/>
  <c r="F1833" i="1"/>
  <c r="F1832" i="1"/>
  <c r="F1831" i="1"/>
  <c r="F1830" i="1"/>
  <c r="F1829" i="1"/>
  <c r="F1828" i="1"/>
  <c r="F1827" i="1"/>
  <c r="F1826" i="1"/>
  <c r="F1825" i="1"/>
  <c r="F1824" i="1"/>
  <c r="F1823" i="1"/>
  <c r="F1822" i="1"/>
  <c r="F1821" i="1"/>
  <c r="F1820" i="1"/>
  <c r="F1819" i="1"/>
  <c r="F1818" i="1"/>
  <c r="F1817" i="1"/>
  <c r="F1816" i="1"/>
  <c r="F1815" i="1"/>
  <c r="F1814" i="1"/>
  <c r="F1813" i="1"/>
  <c r="F1812" i="1"/>
  <c r="F1811" i="1"/>
  <c r="F1810" i="1"/>
  <c r="F1809" i="1"/>
  <c r="F1808" i="1"/>
  <c r="F1807" i="1"/>
  <c r="F1806" i="1"/>
  <c r="F1805" i="1"/>
  <c r="F1804" i="1"/>
  <c r="F1803" i="1"/>
  <c r="F1802" i="1"/>
  <c r="F1801" i="1"/>
  <c r="F1800" i="1"/>
  <c r="F1799" i="1"/>
  <c r="F1798" i="1"/>
  <c r="F1797" i="1"/>
  <c r="F1796" i="1"/>
  <c r="F1795" i="1"/>
  <c r="F1794" i="1"/>
  <c r="F1793" i="1"/>
  <c r="F1792" i="1"/>
  <c r="F1791" i="1"/>
  <c r="F1790" i="1"/>
  <c r="F1789" i="1"/>
  <c r="F1788" i="1"/>
  <c r="F1787" i="1"/>
  <c r="F1786" i="1"/>
  <c r="F1785" i="1"/>
  <c r="F1784" i="1"/>
  <c r="F1783" i="1"/>
  <c r="F1782" i="1"/>
  <c r="F1781" i="1"/>
  <c r="F1780" i="1"/>
  <c r="F1779" i="1"/>
  <c r="F1778" i="1"/>
  <c r="F1777" i="1"/>
  <c r="F1776" i="1"/>
  <c r="F1775" i="1"/>
  <c r="F1774" i="1"/>
  <c r="F1773" i="1"/>
  <c r="F1772" i="1"/>
  <c r="F1771" i="1"/>
  <c r="F1770" i="1"/>
  <c r="F1769" i="1"/>
  <c r="F1768" i="1"/>
  <c r="F1767" i="1"/>
  <c r="F1766" i="1"/>
  <c r="F1765" i="1"/>
  <c r="F1764" i="1"/>
  <c r="F1763" i="1"/>
  <c r="F1762" i="1"/>
  <c r="F1761" i="1"/>
  <c r="F1760" i="1"/>
  <c r="F1759" i="1"/>
  <c r="F1758" i="1"/>
  <c r="F1757" i="1"/>
  <c r="F1756" i="1"/>
  <c r="F1755" i="1"/>
  <c r="F1754" i="1"/>
  <c r="F1753" i="1"/>
  <c r="F1752" i="1"/>
  <c r="F1751" i="1"/>
  <c r="F1750" i="1"/>
  <c r="F1749" i="1"/>
  <c r="F1748" i="1"/>
  <c r="F1747" i="1"/>
  <c r="F1746" i="1"/>
  <c r="F1745" i="1"/>
  <c r="F1744" i="1"/>
  <c r="F1743" i="1"/>
  <c r="F1742" i="1"/>
  <c r="F1741" i="1"/>
  <c r="F1740" i="1"/>
  <c r="F1739" i="1"/>
  <c r="F1738" i="1"/>
  <c r="F1737" i="1"/>
  <c r="F1736" i="1"/>
  <c r="F1735" i="1"/>
  <c r="F1734" i="1"/>
  <c r="F1733" i="1"/>
  <c r="F1732" i="1"/>
  <c r="F1731" i="1"/>
  <c r="F1730" i="1"/>
  <c r="F1729" i="1"/>
  <c r="F1728" i="1"/>
  <c r="F1727" i="1"/>
  <c r="F1726" i="1"/>
  <c r="F1725" i="1"/>
  <c r="F1724" i="1"/>
  <c r="F1723" i="1"/>
  <c r="F1722" i="1"/>
  <c r="F1721" i="1"/>
  <c r="F1720" i="1"/>
  <c r="F1719" i="1"/>
  <c r="F1718" i="1"/>
  <c r="F1717" i="1"/>
  <c r="F1716" i="1"/>
  <c r="F1715" i="1"/>
  <c r="F1714" i="1"/>
  <c r="F1713" i="1"/>
  <c r="F1712" i="1"/>
  <c r="F1711" i="1"/>
  <c r="F1710" i="1"/>
  <c r="F1709" i="1"/>
  <c r="F1708" i="1"/>
  <c r="F1707" i="1"/>
  <c r="F1706" i="1"/>
  <c r="F1705" i="1"/>
  <c r="F1704" i="1"/>
  <c r="F1703" i="1"/>
  <c r="F1702" i="1"/>
  <c r="F1701" i="1"/>
  <c r="F1700" i="1"/>
  <c r="F1699" i="1"/>
  <c r="F1698" i="1"/>
  <c r="F1697" i="1"/>
  <c r="F1696" i="1"/>
  <c r="F1695" i="1"/>
  <c r="F1694" i="1"/>
  <c r="F1693" i="1"/>
  <c r="F1692" i="1"/>
  <c r="F1691" i="1"/>
  <c r="F1690" i="1"/>
  <c r="F1689" i="1"/>
  <c r="F1688" i="1"/>
  <c r="F1687" i="1"/>
  <c r="F1686" i="1"/>
  <c r="F1685" i="1"/>
  <c r="F1684" i="1"/>
  <c r="F1683" i="1"/>
  <c r="F1682" i="1"/>
  <c r="F1681" i="1"/>
  <c r="F1680" i="1"/>
  <c r="F1679" i="1"/>
  <c r="F1678" i="1"/>
  <c r="F1677" i="1"/>
  <c r="F1676" i="1"/>
  <c r="F1675" i="1"/>
  <c r="F1674" i="1"/>
  <c r="F1673" i="1"/>
  <c r="F1672" i="1"/>
  <c r="F1671" i="1"/>
  <c r="F1670" i="1"/>
  <c r="F1669" i="1"/>
  <c r="F1668" i="1"/>
  <c r="F1667" i="1"/>
  <c r="F1666" i="1"/>
  <c r="F1665" i="1"/>
  <c r="F1664" i="1"/>
  <c r="F1663" i="1"/>
  <c r="F1662" i="1"/>
  <c r="F1661" i="1"/>
  <c r="F1660" i="1"/>
  <c r="F1659" i="1"/>
  <c r="F1658" i="1"/>
  <c r="F1657" i="1"/>
  <c r="F1656" i="1"/>
  <c r="F1655" i="1"/>
  <c r="F1654" i="1"/>
  <c r="F1653" i="1"/>
  <c r="F1652" i="1"/>
  <c r="F1651" i="1"/>
  <c r="F1650" i="1"/>
  <c r="F1649" i="1"/>
  <c r="F1648" i="1"/>
  <c r="F1647" i="1"/>
  <c r="F1646" i="1"/>
  <c r="F1645" i="1"/>
  <c r="F1644" i="1"/>
  <c r="F1643" i="1"/>
  <c r="F1642" i="1"/>
  <c r="F1641" i="1"/>
  <c r="F1640" i="1"/>
  <c r="F1639" i="1"/>
  <c r="F1638" i="1"/>
  <c r="F1637" i="1"/>
  <c r="F1636" i="1"/>
  <c r="F1635" i="1"/>
  <c r="F1634" i="1"/>
  <c r="F1633" i="1"/>
  <c r="F1632" i="1"/>
  <c r="F1631" i="1"/>
  <c r="F1630" i="1"/>
  <c r="F1629" i="1"/>
  <c r="F1628" i="1"/>
  <c r="F1627" i="1"/>
  <c r="F1626" i="1"/>
  <c r="F1625" i="1"/>
  <c r="F1624" i="1"/>
  <c r="F1623" i="1"/>
  <c r="F1622" i="1"/>
  <c r="F1621" i="1"/>
  <c r="F1620" i="1"/>
  <c r="F1619" i="1"/>
  <c r="F1618" i="1"/>
  <c r="F1617" i="1"/>
  <c r="F1616" i="1"/>
  <c r="F1615" i="1"/>
  <c r="F1614" i="1"/>
  <c r="F1613" i="1"/>
  <c r="F1612" i="1"/>
  <c r="F1611" i="1"/>
  <c r="F1610" i="1"/>
  <c r="F1609" i="1"/>
  <c r="F1608" i="1"/>
  <c r="F1607" i="1"/>
  <c r="F1606" i="1"/>
  <c r="F1605" i="1"/>
  <c r="F1604" i="1"/>
  <c r="F1603" i="1"/>
  <c r="F1602" i="1"/>
  <c r="F1601" i="1"/>
  <c r="F1600" i="1"/>
  <c r="F1599" i="1"/>
  <c r="F1598" i="1"/>
  <c r="F1597" i="1"/>
  <c r="F1596" i="1"/>
  <c r="F1595" i="1"/>
  <c r="F1594" i="1"/>
  <c r="F1593" i="1"/>
  <c r="F1592" i="1"/>
  <c r="F1591" i="1"/>
  <c r="F1590" i="1"/>
  <c r="F1589" i="1"/>
  <c r="F1588" i="1"/>
  <c r="F1587" i="1"/>
  <c r="F1586" i="1"/>
  <c r="F1585" i="1"/>
  <c r="F1584" i="1"/>
  <c r="F1583" i="1"/>
  <c r="F1582" i="1"/>
  <c r="F1581" i="1"/>
  <c r="F1580" i="1"/>
  <c r="F1579" i="1"/>
  <c r="F1578" i="1"/>
  <c r="F1577" i="1"/>
  <c r="F1576" i="1"/>
  <c r="F1575" i="1"/>
  <c r="F1574" i="1"/>
  <c r="F1573" i="1"/>
  <c r="F1572" i="1"/>
  <c r="F1571" i="1"/>
  <c r="F1570" i="1"/>
  <c r="F1569" i="1"/>
  <c r="F1568" i="1"/>
  <c r="F1567" i="1"/>
  <c r="F1566" i="1"/>
  <c r="F1565" i="1"/>
  <c r="F1564" i="1"/>
  <c r="F1563" i="1"/>
  <c r="F1562" i="1"/>
  <c r="F1561" i="1"/>
  <c r="F1560" i="1"/>
  <c r="F1559" i="1"/>
  <c r="F1558" i="1"/>
  <c r="F1557" i="1"/>
  <c r="F1556" i="1"/>
  <c r="F1555" i="1"/>
  <c r="F1554" i="1"/>
  <c r="F1553" i="1"/>
  <c r="F1552" i="1"/>
  <c r="F1551" i="1"/>
  <c r="F1550" i="1"/>
  <c r="F1549" i="1"/>
  <c r="F1548" i="1"/>
  <c r="F1547" i="1"/>
  <c r="F1546" i="1"/>
  <c r="F1545" i="1"/>
  <c r="F1544" i="1"/>
  <c r="F1543" i="1"/>
  <c r="F1542" i="1"/>
  <c r="F1541" i="1"/>
  <c r="F1540" i="1"/>
  <c r="F1539" i="1"/>
  <c r="F1538" i="1"/>
  <c r="F1537" i="1"/>
  <c r="F1536" i="1"/>
  <c r="F1535" i="1"/>
  <c r="F1534" i="1"/>
  <c r="F1533" i="1"/>
  <c r="F1532" i="1"/>
  <c r="F1531" i="1"/>
  <c r="F1530" i="1"/>
  <c r="F1529" i="1"/>
  <c r="F1528" i="1"/>
  <c r="F1527" i="1"/>
  <c r="F1526" i="1"/>
  <c r="F1525" i="1"/>
  <c r="F1524" i="1"/>
  <c r="F1523" i="1"/>
  <c r="F1522" i="1"/>
  <c r="F1521" i="1"/>
  <c r="F1520" i="1"/>
  <c r="F1519" i="1"/>
  <c r="F1518" i="1"/>
  <c r="F1517" i="1"/>
  <c r="F1516" i="1"/>
  <c r="F1515" i="1"/>
  <c r="F1514" i="1"/>
  <c r="F1513" i="1"/>
  <c r="F1512" i="1"/>
  <c r="F1511" i="1"/>
  <c r="F1510" i="1"/>
  <c r="F1509" i="1"/>
  <c r="F1508" i="1"/>
  <c r="F1507" i="1"/>
  <c r="F1506" i="1"/>
  <c r="F1505" i="1"/>
  <c r="F1504" i="1"/>
  <c r="F1503" i="1"/>
  <c r="F1502" i="1"/>
  <c r="F1501" i="1"/>
  <c r="F1500" i="1"/>
  <c r="F1499" i="1"/>
  <c r="F1498" i="1"/>
  <c r="F1497" i="1"/>
  <c r="F1496" i="1"/>
  <c r="F1495" i="1"/>
  <c r="F1494" i="1"/>
  <c r="F1493" i="1"/>
  <c r="F1492" i="1"/>
  <c r="F1491" i="1"/>
  <c r="F1490" i="1"/>
  <c r="F1489" i="1"/>
  <c r="F1488" i="1"/>
  <c r="F1487" i="1"/>
  <c r="F1486" i="1"/>
  <c r="F1485" i="1"/>
  <c r="F1484" i="1"/>
  <c r="F1483" i="1"/>
  <c r="F1482" i="1"/>
  <c r="F1481" i="1"/>
  <c r="F1480" i="1"/>
  <c r="F1479" i="1"/>
  <c r="F1478" i="1"/>
  <c r="F1477" i="1"/>
  <c r="F1476" i="1"/>
  <c r="F1475" i="1"/>
  <c r="F1474" i="1"/>
  <c r="F1473" i="1"/>
  <c r="F1472" i="1"/>
  <c r="F1471" i="1"/>
  <c r="F1470" i="1"/>
  <c r="F1469" i="1"/>
  <c r="F1468" i="1"/>
  <c r="F1467" i="1"/>
  <c r="F1466" i="1"/>
  <c r="F1465" i="1"/>
  <c r="F1464" i="1"/>
  <c r="F1463" i="1"/>
  <c r="F1462" i="1"/>
  <c r="F1461" i="1"/>
  <c r="F1460" i="1"/>
  <c r="F1459" i="1"/>
  <c r="F1458" i="1"/>
  <c r="F1457" i="1"/>
  <c r="F1456" i="1"/>
  <c r="F1455" i="1"/>
  <c r="F1454" i="1"/>
  <c r="F1453" i="1"/>
  <c r="F1452" i="1"/>
  <c r="F1451" i="1"/>
  <c r="F1450" i="1"/>
  <c r="F1449" i="1"/>
  <c r="F1448" i="1"/>
  <c r="F1447" i="1"/>
  <c r="F1446" i="1"/>
  <c r="F1445" i="1"/>
  <c r="F1444" i="1"/>
  <c r="F1443" i="1"/>
  <c r="F1442" i="1"/>
  <c r="F1441" i="1"/>
  <c r="F1440" i="1"/>
  <c r="F1439" i="1"/>
  <c r="F1438" i="1"/>
  <c r="F1437" i="1"/>
  <c r="F1436" i="1"/>
  <c r="F1435" i="1"/>
  <c r="F1434" i="1"/>
  <c r="F1433" i="1"/>
  <c r="F1432" i="1"/>
  <c r="F1431" i="1"/>
  <c r="F1430" i="1"/>
  <c r="F1429" i="1"/>
  <c r="F1428" i="1"/>
  <c r="F1427" i="1"/>
  <c r="F1426" i="1"/>
  <c r="F1425" i="1"/>
  <c r="F1424" i="1"/>
  <c r="F1423" i="1"/>
  <c r="F1422" i="1"/>
  <c r="F1421" i="1"/>
  <c r="F1420" i="1"/>
  <c r="F1419" i="1"/>
  <c r="F1418" i="1"/>
  <c r="F1417" i="1"/>
  <c r="F1416" i="1"/>
  <c r="F1415" i="1"/>
  <c r="F1414" i="1"/>
  <c r="F1413" i="1"/>
  <c r="F1412" i="1"/>
  <c r="F1411" i="1"/>
  <c r="F1410" i="1"/>
  <c r="F1409" i="1"/>
  <c r="F1408" i="1"/>
  <c r="F1407" i="1"/>
  <c r="F1406" i="1"/>
  <c r="F1405" i="1"/>
  <c r="F1404" i="1"/>
  <c r="F1403" i="1"/>
  <c r="F1402" i="1"/>
  <c r="F1401" i="1"/>
  <c r="F1400" i="1"/>
  <c r="F1399" i="1"/>
  <c r="F1398" i="1"/>
  <c r="F1397" i="1"/>
  <c r="F1396" i="1"/>
  <c r="F1395" i="1"/>
  <c r="F1394" i="1"/>
  <c r="F1393" i="1"/>
  <c r="F1392" i="1"/>
  <c r="F1391" i="1"/>
  <c r="F1390" i="1"/>
  <c r="F1389" i="1"/>
  <c r="F1388" i="1"/>
  <c r="F1387" i="1"/>
  <c r="F1386" i="1"/>
  <c r="F1385" i="1"/>
  <c r="F1384" i="1"/>
  <c r="F1383" i="1"/>
  <c r="F1382" i="1"/>
  <c r="F1381" i="1"/>
  <c r="F1380" i="1"/>
  <c r="F1379" i="1"/>
  <c r="F1378" i="1"/>
  <c r="F1377" i="1"/>
  <c r="F1376" i="1"/>
  <c r="F1375" i="1"/>
  <c r="F1374" i="1"/>
  <c r="F1373" i="1"/>
  <c r="F1372" i="1"/>
  <c r="F1371" i="1"/>
  <c r="F1370" i="1"/>
  <c r="F1369" i="1"/>
  <c r="F1368" i="1"/>
  <c r="F1367" i="1"/>
  <c r="F1366" i="1"/>
  <c r="F1365" i="1"/>
  <c r="F1364" i="1"/>
  <c r="F1363" i="1"/>
  <c r="F1362" i="1"/>
  <c r="F1361" i="1"/>
  <c r="F1360" i="1"/>
  <c r="F1359" i="1"/>
  <c r="F1358" i="1"/>
  <c r="F1357" i="1"/>
  <c r="F1356" i="1"/>
  <c r="F1355" i="1"/>
  <c r="F1354" i="1"/>
  <c r="F1353" i="1"/>
  <c r="F1352" i="1"/>
  <c r="F1351" i="1"/>
  <c r="F1350" i="1"/>
  <c r="F1349" i="1"/>
  <c r="F1348" i="1"/>
  <c r="F1347" i="1"/>
  <c r="F1346" i="1"/>
  <c r="F1345" i="1"/>
  <c r="F1344" i="1"/>
  <c r="F1343" i="1"/>
  <c r="F1342" i="1"/>
  <c r="F1341" i="1"/>
  <c r="F1340" i="1"/>
  <c r="F1339" i="1"/>
  <c r="F1338" i="1"/>
  <c r="F1337" i="1"/>
  <c r="F1336" i="1"/>
  <c r="F1335" i="1"/>
  <c r="F1334" i="1"/>
  <c r="F1333" i="1"/>
  <c r="F1332" i="1"/>
  <c r="F1331" i="1"/>
  <c r="F1330" i="1"/>
  <c r="F1329" i="1"/>
  <c r="F1328" i="1"/>
  <c r="F1327" i="1"/>
  <c r="F1326" i="1"/>
  <c r="F1325" i="1"/>
  <c r="F1324" i="1"/>
  <c r="F1323" i="1"/>
  <c r="F1322" i="1"/>
  <c r="F1321" i="1"/>
  <c r="F1320" i="1"/>
  <c r="F1319" i="1"/>
  <c r="F1318" i="1"/>
  <c r="F1317" i="1"/>
  <c r="F1316" i="1"/>
  <c r="F1315" i="1"/>
  <c r="F1314" i="1"/>
  <c r="F1313" i="1"/>
  <c r="F1312" i="1"/>
  <c r="F1311" i="1"/>
  <c r="F1310" i="1"/>
  <c r="F1309" i="1"/>
  <c r="F1308" i="1"/>
  <c r="F1307" i="1"/>
  <c r="F1306" i="1"/>
  <c r="F1305" i="1"/>
  <c r="F1304" i="1"/>
  <c r="F1303" i="1"/>
  <c r="F1302" i="1"/>
  <c r="F1301" i="1"/>
  <c r="F1300" i="1"/>
  <c r="F1299" i="1"/>
  <c r="F1298" i="1"/>
  <c r="F1297" i="1"/>
  <c r="F1296" i="1"/>
  <c r="F1295" i="1"/>
  <c r="F1294" i="1"/>
  <c r="F1293" i="1"/>
  <c r="F1292" i="1"/>
  <c r="F1291" i="1"/>
  <c r="F1290" i="1"/>
  <c r="F1289" i="1"/>
  <c r="F1288" i="1"/>
  <c r="F1287" i="1"/>
  <c r="F1286" i="1"/>
  <c r="F1285" i="1"/>
  <c r="F1284" i="1"/>
  <c r="F1283" i="1"/>
  <c r="F1282" i="1"/>
  <c r="F1281" i="1"/>
  <c r="F1280" i="1"/>
  <c r="F1279" i="1"/>
  <c r="F1278" i="1"/>
  <c r="F1277" i="1"/>
  <c r="F1276" i="1"/>
  <c r="F1275" i="1"/>
  <c r="F1274" i="1"/>
  <c r="F1273" i="1"/>
  <c r="F1272" i="1"/>
  <c r="F1271" i="1"/>
  <c r="F1270" i="1"/>
  <c r="F1269" i="1"/>
  <c r="F1268" i="1"/>
  <c r="F1267" i="1"/>
  <c r="F1266" i="1"/>
  <c r="F1265" i="1"/>
  <c r="F1264" i="1"/>
  <c r="F1263" i="1"/>
  <c r="F1262" i="1"/>
  <c r="F1261" i="1"/>
  <c r="F1260" i="1"/>
  <c r="F1259" i="1"/>
  <c r="F1258" i="1"/>
  <c r="F1257" i="1"/>
  <c r="F1256" i="1"/>
  <c r="F1255" i="1"/>
  <c r="F1254" i="1"/>
  <c r="F1253" i="1"/>
  <c r="F1252" i="1"/>
  <c r="F1251" i="1"/>
  <c r="F1250" i="1"/>
  <c r="F1249" i="1"/>
  <c r="F1248" i="1"/>
  <c r="F1247" i="1"/>
  <c r="F1246" i="1"/>
  <c r="F1245" i="1"/>
  <c r="F1244" i="1"/>
  <c r="F1243" i="1"/>
  <c r="F1242" i="1"/>
  <c r="F1241" i="1"/>
  <c r="F1240" i="1"/>
  <c r="F1239" i="1"/>
  <c r="F1238" i="1"/>
  <c r="F1237" i="1"/>
  <c r="F1236" i="1"/>
  <c r="F1235" i="1"/>
  <c r="F1234" i="1"/>
  <c r="F1233" i="1"/>
  <c r="F1232" i="1"/>
  <c r="F1231" i="1"/>
  <c r="F1230" i="1"/>
  <c r="F1229" i="1"/>
  <c r="F1228" i="1"/>
  <c r="F1227" i="1"/>
  <c r="F1226" i="1"/>
  <c r="F1225" i="1"/>
  <c r="F1224" i="1"/>
  <c r="F1223" i="1"/>
  <c r="F1222" i="1"/>
  <c r="F1221" i="1"/>
  <c r="F1220" i="1"/>
  <c r="F1219" i="1"/>
  <c r="F1218" i="1"/>
  <c r="F1217" i="1"/>
  <c r="F1216" i="1"/>
  <c r="F1215" i="1"/>
  <c r="F1214" i="1"/>
  <c r="F1213" i="1"/>
  <c r="F1212" i="1"/>
  <c r="F1211" i="1"/>
  <c r="F1210" i="1"/>
  <c r="F1209" i="1"/>
  <c r="F1208" i="1"/>
  <c r="F1207" i="1"/>
  <c r="F1206" i="1"/>
  <c r="F1205" i="1"/>
  <c r="F1204" i="1"/>
  <c r="F1203" i="1"/>
  <c r="F1202" i="1"/>
  <c r="F1201" i="1"/>
  <c r="F1200" i="1"/>
  <c r="F1199" i="1"/>
  <c r="F1198" i="1"/>
  <c r="F1197" i="1"/>
  <c r="F1196" i="1"/>
  <c r="F1195" i="1"/>
  <c r="F1194" i="1"/>
  <c r="F1193" i="1"/>
  <c r="F1192" i="1"/>
  <c r="F1191" i="1"/>
  <c r="F1190" i="1"/>
  <c r="F1189" i="1"/>
  <c r="F1188" i="1"/>
  <c r="F1187" i="1"/>
  <c r="F1186" i="1"/>
  <c r="F1185" i="1"/>
  <c r="F1184" i="1"/>
  <c r="F1183" i="1"/>
  <c r="F1182" i="1"/>
  <c r="F1181" i="1"/>
  <c r="F1180" i="1"/>
  <c r="F1179" i="1"/>
  <c r="F1178" i="1"/>
  <c r="F1177" i="1"/>
  <c r="F1176" i="1"/>
  <c r="F1175" i="1"/>
  <c r="F1174" i="1"/>
  <c r="F1173" i="1"/>
  <c r="F1172" i="1"/>
  <c r="F1171" i="1"/>
  <c r="F1170" i="1"/>
  <c r="F1169" i="1"/>
  <c r="F1168" i="1"/>
  <c r="F1167" i="1"/>
  <c r="F1166" i="1"/>
  <c r="F1165" i="1"/>
  <c r="F1164" i="1"/>
  <c r="F1163" i="1"/>
  <c r="F1162" i="1"/>
  <c r="F1161" i="1"/>
  <c r="F1160" i="1"/>
  <c r="F1159" i="1"/>
  <c r="F1158" i="1"/>
  <c r="F1157" i="1"/>
  <c r="F1156" i="1"/>
  <c r="F1155" i="1"/>
  <c r="F1154" i="1"/>
  <c r="F1153" i="1"/>
  <c r="F1152" i="1"/>
  <c r="F1151" i="1"/>
  <c r="F1150" i="1"/>
  <c r="F1149" i="1"/>
  <c r="F1148" i="1"/>
  <c r="F1147" i="1"/>
  <c r="F1146" i="1"/>
  <c r="F1145" i="1"/>
  <c r="F1144" i="1"/>
  <c r="F1143" i="1"/>
  <c r="F1142" i="1"/>
  <c r="F1141" i="1"/>
  <c r="F1140" i="1"/>
  <c r="F1139" i="1"/>
  <c r="F1138" i="1"/>
  <c r="F1137" i="1"/>
  <c r="F1136" i="1"/>
  <c r="F1135" i="1"/>
  <c r="F1134" i="1"/>
  <c r="F1133" i="1"/>
  <c r="F1132" i="1"/>
  <c r="F1131" i="1"/>
  <c r="F1130" i="1"/>
  <c r="F1129" i="1"/>
  <c r="F1128" i="1"/>
  <c r="F1127" i="1"/>
  <c r="F1126" i="1"/>
  <c r="F1125" i="1"/>
  <c r="F1124" i="1"/>
  <c r="F1123" i="1"/>
  <c r="F1122" i="1"/>
  <c r="F1121" i="1"/>
  <c r="F1120" i="1"/>
  <c r="F1119" i="1"/>
  <c r="F1118" i="1"/>
  <c r="F1117" i="1"/>
  <c r="F1116" i="1"/>
  <c r="F1115" i="1"/>
  <c r="F1114" i="1"/>
  <c r="F1113" i="1"/>
  <c r="F1112" i="1"/>
  <c r="F1111" i="1"/>
  <c r="F1110" i="1"/>
  <c r="F1109" i="1"/>
  <c r="F1108" i="1"/>
  <c r="F1107" i="1"/>
  <c r="F1106" i="1"/>
  <c r="F1105" i="1"/>
  <c r="F1104" i="1"/>
  <c r="F1103" i="1"/>
  <c r="F1102" i="1"/>
  <c r="F1101" i="1"/>
  <c r="F1100" i="1"/>
  <c r="F1099" i="1"/>
  <c r="F1098" i="1"/>
  <c r="F1097" i="1"/>
  <c r="F1096" i="1"/>
  <c r="F1095" i="1"/>
  <c r="F1094" i="1"/>
  <c r="F1093" i="1"/>
  <c r="F1092" i="1"/>
  <c r="F1091" i="1"/>
  <c r="F1090" i="1"/>
  <c r="F1089" i="1"/>
  <c r="F1088" i="1"/>
  <c r="F1087" i="1"/>
  <c r="F1086" i="1"/>
  <c r="F1085" i="1"/>
  <c r="F1084" i="1"/>
  <c r="F1083" i="1"/>
  <c r="F1082" i="1"/>
  <c r="F1081" i="1"/>
  <c r="F1080" i="1"/>
  <c r="F1079" i="1"/>
  <c r="F1078" i="1"/>
  <c r="F1077" i="1"/>
  <c r="F1076" i="1"/>
  <c r="F1075" i="1"/>
  <c r="F1074" i="1"/>
  <c r="F1073" i="1"/>
  <c r="F1072" i="1"/>
  <c r="F1071" i="1"/>
  <c r="F1070" i="1"/>
  <c r="F1069" i="1"/>
  <c r="F1068" i="1"/>
  <c r="F1067" i="1"/>
  <c r="F1066" i="1"/>
  <c r="F1065" i="1"/>
  <c r="F1064" i="1"/>
  <c r="F1063" i="1"/>
  <c r="F1062" i="1"/>
  <c r="F1061" i="1"/>
  <c r="F1060" i="1"/>
  <c r="F1059" i="1"/>
  <c r="F1058" i="1"/>
  <c r="F1057" i="1"/>
  <c r="F1056" i="1"/>
  <c r="F1055" i="1"/>
  <c r="F1054" i="1"/>
  <c r="F1053" i="1"/>
  <c r="F1052" i="1"/>
  <c r="F1051" i="1"/>
  <c r="F1050" i="1"/>
  <c r="F1049" i="1"/>
  <c r="F1048" i="1"/>
  <c r="F1047" i="1"/>
  <c r="F1046" i="1"/>
  <c r="F1045" i="1"/>
  <c r="F1044" i="1"/>
  <c r="F1043" i="1"/>
  <c r="F1042" i="1"/>
  <c r="F1041" i="1"/>
  <c r="F1040" i="1"/>
  <c r="F1039" i="1"/>
  <c r="F1038" i="1"/>
  <c r="F1037" i="1"/>
  <c r="F1036" i="1"/>
  <c r="F1035" i="1"/>
  <c r="F1034" i="1"/>
  <c r="F1033" i="1"/>
  <c r="F1032" i="1"/>
  <c r="F1031" i="1"/>
  <c r="F1030" i="1"/>
  <c r="F1029" i="1"/>
  <c r="F1028" i="1"/>
  <c r="F1027" i="1"/>
  <c r="F1026" i="1"/>
  <c r="F1025" i="1"/>
  <c r="F1024" i="1"/>
  <c r="F1023" i="1"/>
  <c r="F1022" i="1"/>
  <c r="F1021" i="1"/>
  <c r="F1020" i="1"/>
  <c r="F1019" i="1"/>
  <c r="F1018" i="1"/>
  <c r="F1017" i="1"/>
  <c r="F1016" i="1"/>
  <c r="F1015" i="1"/>
  <c r="F1014" i="1"/>
  <c r="F1013" i="1"/>
  <c r="F1012" i="1"/>
  <c r="F1011" i="1"/>
  <c r="F1010" i="1"/>
  <c r="F1009" i="1"/>
  <c r="F1008" i="1"/>
  <c r="F1007" i="1"/>
  <c r="F1006" i="1"/>
  <c r="F1005" i="1"/>
  <c r="F1004" i="1"/>
  <c r="F1003" i="1"/>
  <c r="F1002" i="1"/>
  <c r="F1001" i="1"/>
  <c r="F1000" i="1"/>
  <c r="F999" i="1"/>
  <c r="F998" i="1"/>
  <c r="F997" i="1"/>
  <c r="F996" i="1"/>
  <c r="F995" i="1"/>
  <c r="F994" i="1"/>
  <c r="F993" i="1"/>
  <c r="F992" i="1"/>
  <c r="F991" i="1"/>
  <c r="F990" i="1"/>
  <c r="F989" i="1"/>
  <c r="F988" i="1"/>
  <c r="F987" i="1"/>
  <c r="F986" i="1"/>
  <c r="F985" i="1"/>
  <c r="F984" i="1"/>
  <c r="F983" i="1"/>
  <c r="F982" i="1"/>
  <c r="F981" i="1"/>
  <c r="F980" i="1"/>
  <c r="F979" i="1"/>
  <c r="F978" i="1"/>
  <c r="F977" i="1"/>
  <c r="F976" i="1"/>
  <c r="F975" i="1"/>
  <c r="F974" i="1"/>
  <c r="F973" i="1"/>
  <c r="F972" i="1"/>
  <c r="F971" i="1"/>
  <c r="F970" i="1"/>
  <c r="F969" i="1"/>
  <c r="F968" i="1"/>
  <c r="F967" i="1"/>
  <c r="F966" i="1"/>
  <c r="F965" i="1"/>
  <c r="F964" i="1"/>
  <c r="F963" i="1"/>
  <c r="F962" i="1"/>
  <c r="F961" i="1"/>
  <c r="F960" i="1"/>
  <c r="F959" i="1"/>
  <c r="F958" i="1"/>
  <c r="F957" i="1"/>
  <c r="F956" i="1"/>
  <c r="F955" i="1"/>
  <c r="F954" i="1"/>
  <c r="F953" i="1"/>
  <c r="F952" i="1"/>
  <c r="F951" i="1"/>
  <c r="F950" i="1"/>
  <c r="F949" i="1"/>
  <c r="F948" i="1"/>
  <c r="F947" i="1"/>
  <c r="F946" i="1"/>
  <c r="F945" i="1"/>
  <c r="F944" i="1"/>
  <c r="F943" i="1"/>
  <c r="F942" i="1"/>
  <c r="F941" i="1"/>
  <c r="F940" i="1"/>
  <c r="F939" i="1"/>
  <c r="F938" i="1"/>
  <c r="F937" i="1"/>
  <c r="F936" i="1"/>
  <c r="F935" i="1"/>
  <c r="F934" i="1"/>
  <c r="F933" i="1"/>
  <c r="F932" i="1"/>
  <c r="F931" i="1"/>
  <c r="F930" i="1"/>
  <c r="F929" i="1"/>
  <c r="F928" i="1"/>
  <c r="F927" i="1"/>
  <c r="F926" i="1"/>
  <c r="F925" i="1"/>
  <c r="F924" i="1"/>
  <c r="F923" i="1"/>
  <c r="F922" i="1"/>
  <c r="F921" i="1"/>
  <c r="F920" i="1"/>
  <c r="F919" i="1"/>
  <c r="F918" i="1"/>
  <c r="F917" i="1"/>
  <c r="F916" i="1"/>
  <c r="F915" i="1"/>
  <c r="F914" i="1"/>
  <c r="F913" i="1"/>
  <c r="F912" i="1"/>
  <c r="F911" i="1"/>
  <c r="F910" i="1"/>
  <c r="F909" i="1"/>
  <c r="F908" i="1"/>
  <c r="F907" i="1"/>
  <c r="F906" i="1"/>
  <c r="F905" i="1"/>
  <c r="F904" i="1"/>
  <c r="F903" i="1"/>
  <c r="F902" i="1"/>
  <c r="F901" i="1"/>
  <c r="F900" i="1"/>
  <c r="F899" i="1"/>
  <c r="F898" i="1"/>
  <c r="F897" i="1"/>
  <c r="F896" i="1"/>
  <c r="F895" i="1"/>
  <c r="F894" i="1"/>
  <c r="F893" i="1"/>
  <c r="F892" i="1"/>
  <c r="F891" i="1"/>
  <c r="F890" i="1"/>
  <c r="F889" i="1"/>
  <c r="F888" i="1"/>
  <c r="F887" i="1"/>
  <c r="F886" i="1"/>
  <c r="F885" i="1"/>
  <c r="F884" i="1"/>
  <c r="F883" i="1"/>
  <c r="F882" i="1"/>
  <c r="F881" i="1"/>
  <c r="F880" i="1"/>
  <c r="F879" i="1"/>
  <c r="F878" i="1"/>
  <c r="F877" i="1"/>
  <c r="F876" i="1"/>
  <c r="F875" i="1"/>
  <c r="F874" i="1"/>
  <c r="F873" i="1"/>
  <c r="F872" i="1"/>
  <c r="F871" i="1"/>
  <c r="F870" i="1"/>
  <c r="F869" i="1"/>
  <c r="F868" i="1"/>
  <c r="F867" i="1"/>
  <c r="F866" i="1"/>
  <c r="F865" i="1"/>
  <c r="F864" i="1"/>
  <c r="F863" i="1"/>
  <c r="F862" i="1"/>
  <c r="F861" i="1"/>
  <c r="F860" i="1"/>
  <c r="F859" i="1"/>
  <c r="F858" i="1"/>
  <c r="F857" i="1"/>
  <c r="F856" i="1"/>
  <c r="F855" i="1"/>
  <c r="F854" i="1"/>
  <c r="F853" i="1"/>
  <c r="F852" i="1"/>
  <c r="F851" i="1"/>
  <c r="F850" i="1"/>
  <c r="F849" i="1"/>
  <c r="F848" i="1"/>
  <c r="F847" i="1"/>
  <c r="F846" i="1"/>
  <c r="F845" i="1"/>
  <c r="F844" i="1"/>
  <c r="F843" i="1"/>
  <c r="F842" i="1"/>
  <c r="F841" i="1"/>
  <c r="F840" i="1"/>
  <c r="F839" i="1"/>
  <c r="F838" i="1"/>
  <c r="F837" i="1"/>
  <c r="F836" i="1"/>
  <c r="F835" i="1"/>
  <c r="F834" i="1"/>
  <c r="F833" i="1"/>
  <c r="F832" i="1"/>
  <c r="F831" i="1"/>
  <c r="F830" i="1"/>
  <c r="F829" i="1"/>
  <c r="F828" i="1"/>
  <c r="F827" i="1"/>
  <c r="F826" i="1"/>
  <c r="F825" i="1"/>
  <c r="F824" i="1"/>
  <c r="F823" i="1"/>
  <c r="F822" i="1"/>
  <c r="F821" i="1"/>
  <c r="F820" i="1"/>
  <c r="F819" i="1"/>
  <c r="F818" i="1"/>
  <c r="F817" i="1"/>
  <c r="F816" i="1"/>
  <c r="F815" i="1"/>
  <c r="F814" i="1"/>
  <c r="F813" i="1"/>
  <c r="F812" i="1"/>
  <c r="F811" i="1"/>
  <c r="F810" i="1"/>
  <c r="F809" i="1"/>
  <c r="F808" i="1"/>
  <c r="F807" i="1"/>
  <c r="F806" i="1"/>
  <c r="F805" i="1"/>
  <c r="F804" i="1"/>
  <c r="F803" i="1"/>
  <c r="F802" i="1"/>
  <c r="F801" i="1"/>
  <c r="F800" i="1"/>
  <c r="F799" i="1"/>
  <c r="F798" i="1"/>
  <c r="F797" i="1"/>
  <c r="F796" i="1"/>
  <c r="F795" i="1"/>
  <c r="F794" i="1"/>
  <c r="F793" i="1"/>
  <c r="F792" i="1"/>
  <c r="F791" i="1"/>
  <c r="F790" i="1"/>
  <c r="F789" i="1"/>
  <c r="F788" i="1"/>
  <c r="F787" i="1"/>
  <c r="F786" i="1"/>
  <c r="F785" i="1"/>
  <c r="F784" i="1"/>
  <c r="F783" i="1"/>
  <c r="F782" i="1"/>
  <c r="F781" i="1"/>
  <c r="F780" i="1"/>
  <c r="F779" i="1"/>
  <c r="F778" i="1"/>
  <c r="F777" i="1"/>
  <c r="F776" i="1"/>
  <c r="F775" i="1"/>
  <c r="F774" i="1"/>
  <c r="F773" i="1"/>
  <c r="F772" i="1"/>
  <c r="F771" i="1"/>
  <c r="F770" i="1"/>
  <c r="F769" i="1"/>
  <c r="F768" i="1"/>
  <c r="F767" i="1"/>
  <c r="F766" i="1"/>
  <c r="F765" i="1"/>
  <c r="F764" i="1"/>
  <c r="F763" i="1"/>
  <c r="F762" i="1"/>
  <c r="F761" i="1"/>
  <c r="F760" i="1"/>
  <c r="F759" i="1"/>
  <c r="F758" i="1"/>
  <c r="F757" i="1"/>
  <c r="F756" i="1"/>
  <c r="F755" i="1"/>
  <c r="F754" i="1"/>
  <c r="F753" i="1"/>
  <c r="F752" i="1"/>
  <c r="F751" i="1"/>
  <c r="F750" i="1"/>
  <c r="F749" i="1"/>
  <c r="F748" i="1"/>
  <c r="F747" i="1"/>
  <c r="F746" i="1"/>
  <c r="F745" i="1"/>
  <c r="F744" i="1"/>
  <c r="F743" i="1"/>
  <c r="F742" i="1"/>
  <c r="F741" i="1"/>
  <c r="F740" i="1"/>
  <c r="F739" i="1"/>
  <c r="F738" i="1"/>
  <c r="F737" i="1"/>
  <c r="F736" i="1"/>
  <c r="F735" i="1"/>
  <c r="F734" i="1"/>
  <c r="F733" i="1"/>
  <c r="F732" i="1"/>
  <c r="F731" i="1"/>
  <c r="F730" i="1"/>
  <c r="F729" i="1"/>
  <c r="F728" i="1"/>
  <c r="F727" i="1"/>
  <c r="F726" i="1"/>
  <c r="F725" i="1"/>
  <c r="F724" i="1"/>
  <c r="F723" i="1"/>
  <c r="F722" i="1"/>
  <c r="F721" i="1"/>
  <c r="F720" i="1"/>
  <c r="F719" i="1"/>
  <c r="F718" i="1"/>
  <c r="F717" i="1"/>
  <c r="F716" i="1"/>
  <c r="F715" i="1"/>
  <c r="F714" i="1"/>
  <c r="F713" i="1"/>
  <c r="F712" i="1"/>
  <c r="F711" i="1"/>
  <c r="F710" i="1"/>
  <c r="F709" i="1"/>
  <c r="F708" i="1"/>
  <c r="F707" i="1"/>
  <c r="F706" i="1"/>
  <c r="F705" i="1"/>
  <c r="F704" i="1"/>
  <c r="F703" i="1"/>
  <c r="F702" i="1"/>
  <c r="F701" i="1"/>
  <c r="F700" i="1"/>
  <c r="F699" i="1"/>
  <c r="F698" i="1"/>
  <c r="F697" i="1"/>
  <c r="F696" i="1"/>
  <c r="F695" i="1"/>
  <c r="F694" i="1"/>
  <c r="F693" i="1"/>
  <c r="F692" i="1"/>
  <c r="F691" i="1"/>
  <c r="F690" i="1"/>
  <c r="F689" i="1"/>
  <c r="F688" i="1"/>
  <c r="F687" i="1"/>
  <c r="F686" i="1"/>
  <c r="F685" i="1"/>
  <c r="F684" i="1"/>
  <c r="F683" i="1"/>
  <c r="F682" i="1"/>
  <c r="F681" i="1"/>
  <c r="F680" i="1"/>
  <c r="F679" i="1"/>
  <c r="F678" i="1"/>
  <c r="F677" i="1"/>
  <c r="F676" i="1"/>
  <c r="F675" i="1"/>
  <c r="F674" i="1"/>
  <c r="F673" i="1"/>
  <c r="F672" i="1"/>
  <c r="F671" i="1"/>
  <c r="F670" i="1"/>
  <c r="F669" i="1"/>
  <c r="F668" i="1"/>
  <c r="F667" i="1"/>
  <c r="F666" i="1"/>
  <c r="F665" i="1"/>
  <c r="F664" i="1"/>
  <c r="F663" i="1"/>
  <c r="F662" i="1"/>
  <c r="F661" i="1"/>
  <c r="F660" i="1"/>
  <c r="F659" i="1"/>
  <c r="F658" i="1"/>
  <c r="F657" i="1"/>
  <c r="F656" i="1"/>
  <c r="F655" i="1"/>
  <c r="F654" i="1"/>
  <c r="F653" i="1"/>
  <c r="F652" i="1"/>
  <c r="F651" i="1"/>
  <c r="F650" i="1"/>
  <c r="F649" i="1"/>
  <c r="F648" i="1"/>
  <c r="F647" i="1"/>
  <c r="F646" i="1"/>
  <c r="F645" i="1"/>
  <c r="F644" i="1"/>
  <c r="F643" i="1"/>
  <c r="F642" i="1"/>
  <c r="F641" i="1"/>
  <c r="F640" i="1"/>
  <c r="F639" i="1"/>
  <c r="F638" i="1"/>
  <c r="F637" i="1"/>
  <c r="F636" i="1"/>
  <c r="F635" i="1"/>
  <c r="F634" i="1"/>
  <c r="F633" i="1"/>
  <c r="F632" i="1"/>
  <c r="F631" i="1"/>
  <c r="F630" i="1"/>
  <c r="F629" i="1"/>
  <c r="F628" i="1"/>
  <c r="F627" i="1"/>
  <c r="F626" i="1"/>
  <c r="F625" i="1"/>
  <c r="F624" i="1"/>
  <c r="F623" i="1"/>
  <c r="F622" i="1"/>
  <c r="F621" i="1"/>
  <c r="F620" i="1"/>
  <c r="F619" i="1"/>
  <c r="F618" i="1"/>
  <c r="F617" i="1"/>
  <c r="F616" i="1"/>
  <c r="F615" i="1"/>
  <c r="F614" i="1"/>
  <c r="F613" i="1"/>
  <c r="F612" i="1"/>
  <c r="F611" i="1"/>
  <c r="F610" i="1"/>
  <c r="F609" i="1"/>
  <c r="F608" i="1"/>
  <c r="F607" i="1"/>
  <c r="F606" i="1"/>
  <c r="F605" i="1"/>
  <c r="F604" i="1"/>
  <c r="F603" i="1"/>
  <c r="F602" i="1"/>
  <c r="F601" i="1"/>
  <c r="F600" i="1"/>
  <c r="F599" i="1"/>
  <c r="F598" i="1"/>
  <c r="F597" i="1"/>
  <c r="F596" i="1"/>
  <c r="F595" i="1"/>
  <c r="F594" i="1"/>
  <c r="F593" i="1"/>
  <c r="F592" i="1"/>
  <c r="F591" i="1"/>
  <c r="F590" i="1"/>
  <c r="F589" i="1"/>
  <c r="F588" i="1"/>
  <c r="F587" i="1"/>
  <c r="F586" i="1"/>
  <c r="F585" i="1"/>
  <c r="F584" i="1"/>
  <c r="F583" i="1"/>
  <c r="F582" i="1"/>
  <c r="F581" i="1"/>
  <c r="F580" i="1"/>
  <c r="F579" i="1"/>
  <c r="F578" i="1"/>
  <c r="F577" i="1"/>
  <c r="F576" i="1"/>
  <c r="F575" i="1"/>
  <c r="F574" i="1"/>
  <c r="F573" i="1"/>
  <c r="F572" i="1"/>
  <c r="F571" i="1"/>
  <c r="F570" i="1"/>
  <c r="F569" i="1"/>
  <c r="F568" i="1"/>
  <c r="F567" i="1"/>
  <c r="F566" i="1"/>
  <c r="F565" i="1"/>
  <c r="F564" i="1"/>
  <c r="F563" i="1"/>
  <c r="F562" i="1"/>
  <c r="F561" i="1"/>
  <c r="F560" i="1"/>
  <c r="F559" i="1"/>
  <c r="F558" i="1"/>
  <c r="F557" i="1"/>
  <c r="F556" i="1"/>
  <c r="F555" i="1"/>
  <c r="F554" i="1"/>
  <c r="F553" i="1"/>
  <c r="F552" i="1"/>
  <c r="F551" i="1"/>
  <c r="F550" i="1"/>
  <c r="F549" i="1"/>
  <c r="F548" i="1"/>
  <c r="F547" i="1"/>
  <c r="F546" i="1"/>
  <c r="F545" i="1"/>
  <c r="F544" i="1"/>
  <c r="F543" i="1"/>
  <c r="F542" i="1"/>
  <c r="F541" i="1"/>
  <c r="F540" i="1"/>
  <c r="F539" i="1"/>
  <c r="F538" i="1"/>
  <c r="F537" i="1"/>
  <c r="F536" i="1"/>
  <c r="F535" i="1"/>
  <c r="F534" i="1"/>
  <c r="F533" i="1"/>
  <c r="F532" i="1"/>
  <c r="F531" i="1"/>
  <c r="F530" i="1"/>
  <c r="F529" i="1"/>
  <c r="F528" i="1"/>
  <c r="F527" i="1"/>
  <c r="F526" i="1"/>
  <c r="F525" i="1"/>
  <c r="F524" i="1"/>
  <c r="F523" i="1"/>
  <c r="F522" i="1"/>
  <c r="F521" i="1"/>
  <c r="F520" i="1"/>
  <c r="F519" i="1"/>
  <c r="F518" i="1"/>
  <c r="F517" i="1"/>
  <c r="F516" i="1"/>
  <c r="F515" i="1"/>
  <c r="F514" i="1"/>
  <c r="F513" i="1"/>
  <c r="F512" i="1"/>
  <c r="F511" i="1"/>
  <c r="F510" i="1"/>
  <c r="F509" i="1"/>
  <c r="F508" i="1"/>
  <c r="F507" i="1"/>
  <c r="F506" i="1"/>
  <c r="F505" i="1"/>
  <c r="F504" i="1"/>
  <c r="F503" i="1"/>
  <c r="F502" i="1"/>
  <c r="F501" i="1"/>
  <c r="F500" i="1"/>
  <c r="F499" i="1"/>
  <c r="F498" i="1"/>
  <c r="F497" i="1"/>
  <c r="F496" i="1"/>
  <c r="F495" i="1"/>
  <c r="F494" i="1"/>
  <c r="F493" i="1"/>
  <c r="F492" i="1"/>
  <c r="F491" i="1"/>
  <c r="F490" i="1"/>
  <c r="F489" i="1"/>
  <c r="F488" i="1"/>
  <c r="F487" i="1"/>
  <c r="F486" i="1"/>
  <c r="F485" i="1"/>
  <c r="F484" i="1"/>
  <c r="F483" i="1"/>
  <c r="F482" i="1"/>
  <c r="F481" i="1"/>
  <c r="F480" i="1"/>
  <c r="F479" i="1"/>
  <c r="F478" i="1"/>
  <c r="F477" i="1"/>
  <c r="F476" i="1"/>
  <c r="F475" i="1"/>
  <c r="F474" i="1"/>
  <c r="F473" i="1"/>
  <c r="F472" i="1"/>
  <c r="F471" i="1"/>
  <c r="F470" i="1"/>
  <c r="F469" i="1"/>
  <c r="F468" i="1"/>
  <c r="F467" i="1"/>
  <c r="F466" i="1"/>
  <c r="F465" i="1"/>
  <c r="F464" i="1"/>
  <c r="F463" i="1"/>
  <c r="F462" i="1"/>
  <c r="F461" i="1"/>
  <c r="F460" i="1"/>
  <c r="F459" i="1"/>
  <c r="F458" i="1"/>
  <c r="F457" i="1"/>
  <c r="F456" i="1"/>
  <c r="F455" i="1"/>
  <c r="F454" i="1"/>
  <c r="F453" i="1"/>
  <c r="F452" i="1"/>
  <c r="F451" i="1"/>
  <c r="F450" i="1"/>
  <c r="F449" i="1"/>
  <c r="F448" i="1"/>
  <c r="F447" i="1"/>
  <c r="F446" i="1"/>
  <c r="F445" i="1"/>
  <c r="F444" i="1"/>
  <c r="F443" i="1"/>
  <c r="F442" i="1"/>
  <c r="F441" i="1"/>
  <c r="F440" i="1"/>
  <c r="F439" i="1"/>
  <c r="F438" i="1"/>
  <c r="F437" i="1"/>
  <c r="F436" i="1"/>
  <c r="F435" i="1"/>
  <c r="F434" i="1"/>
  <c r="F433" i="1"/>
  <c r="F432" i="1"/>
  <c r="F431" i="1"/>
  <c r="F430" i="1"/>
  <c r="F429" i="1"/>
  <c r="F428" i="1"/>
  <c r="F427" i="1"/>
  <c r="F426" i="1"/>
  <c r="F425" i="1"/>
  <c r="F424" i="1"/>
  <c r="F423" i="1"/>
  <c r="F422" i="1"/>
  <c r="F421" i="1"/>
  <c r="F420" i="1"/>
  <c r="F419" i="1"/>
  <c r="F418" i="1"/>
  <c r="F417" i="1"/>
  <c r="F416" i="1"/>
  <c r="F415" i="1"/>
  <c r="F414" i="1"/>
  <c r="F413" i="1"/>
  <c r="F412" i="1"/>
  <c r="F411" i="1"/>
  <c r="F410" i="1"/>
  <c r="F409" i="1"/>
  <c r="F408" i="1"/>
  <c r="F407" i="1"/>
  <c r="F406" i="1"/>
  <c r="F405" i="1"/>
  <c r="F404" i="1"/>
  <c r="F403" i="1"/>
  <c r="F402" i="1"/>
  <c r="F401" i="1"/>
  <c r="F400" i="1"/>
  <c r="F399" i="1"/>
  <c r="F398" i="1"/>
  <c r="F397" i="1"/>
  <c r="F396" i="1"/>
  <c r="F395" i="1"/>
  <c r="F394" i="1"/>
  <c r="F393" i="1"/>
  <c r="F392" i="1"/>
  <c r="F391" i="1"/>
  <c r="F390" i="1"/>
  <c r="F389" i="1"/>
  <c r="F388" i="1"/>
  <c r="F387" i="1"/>
  <c r="F386" i="1"/>
  <c r="F385" i="1"/>
  <c r="F384" i="1"/>
  <c r="F383" i="1"/>
  <c r="F382" i="1"/>
  <c r="F381" i="1"/>
  <c r="F380" i="1"/>
  <c r="F379" i="1"/>
  <c r="F378" i="1"/>
  <c r="F377" i="1"/>
  <c r="F376" i="1"/>
  <c r="F375" i="1"/>
  <c r="F374" i="1"/>
  <c r="F373" i="1"/>
  <c r="F372" i="1"/>
  <c r="F371" i="1"/>
  <c r="F370" i="1"/>
  <c r="F369" i="1"/>
  <c r="F368" i="1"/>
  <c r="F367" i="1"/>
  <c r="F366" i="1"/>
  <c r="F365" i="1"/>
  <c r="F364" i="1"/>
  <c r="F363" i="1"/>
  <c r="F362" i="1"/>
  <c r="F361" i="1"/>
  <c r="F360" i="1"/>
  <c r="F359" i="1"/>
  <c r="F358" i="1"/>
  <c r="F357" i="1"/>
  <c r="F356" i="1"/>
  <c r="F355" i="1"/>
  <c r="F354" i="1"/>
  <c r="F353" i="1"/>
  <c r="F352" i="1"/>
  <c r="F351" i="1"/>
  <c r="F350" i="1"/>
  <c r="F349" i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3" i="1" s="1"/>
  <c r="X2" i="1" l="1"/>
  <c r="F2" i="1"/>
</calcChain>
</file>

<file path=xl/sharedStrings.xml><?xml version="1.0" encoding="utf-8"?>
<sst xmlns="http://schemas.openxmlformats.org/spreadsheetml/2006/main" count="90" uniqueCount="47">
  <si>
    <t>トヨタ自動車</t>
    <rPh sb="3" eb="6">
      <t>ジドウシャ</t>
    </rPh>
    <phoneticPr fontId="1"/>
  </si>
  <si>
    <t>日付</t>
  </si>
  <si>
    <t>始値</t>
  </si>
  <si>
    <t>高値</t>
  </si>
  <si>
    <t>安値</t>
  </si>
  <si>
    <t>終値</t>
  </si>
  <si>
    <t>出来高</t>
  </si>
  <si>
    <t>調整後　　終値*</t>
  </si>
  <si>
    <t>調整後終値*</t>
  </si>
  <si>
    <t>日経平均株価</t>
    <rPh sb="0" eb="2">
      <t>ニッケイ</t>
    </rPh>
    <rPh sb="2" eb="4">
      <t>ヘイキン</t>
    </rPh>
    <rPh sb="4" eb="6">
      <t>カブカ</t>
    </rPh>
    <phoneticPr fontId="1"/>
  </si>
  <si>
    <t>前日との　変化率％</t>
    <rPh sb="0" eb="2">
      <t>ゼンジツ</t>
    </rPh>
    <rPh sb="5" eb="8">
      <t>ヘンカリツ</t>
    </rPh>
    <phoneticPr fontId="1"/>
  </si>
  <si>
    <t>最大値</t>
    <rPh sb="0" eb="3">
      <t>サイダイチ</t>
    </rPh>
    <phoneticPr fontId="1"/>
  </si>
  <si>
    <t>最小値</t>
    <rPh sb="0" eb="3">
      <t>サイショウチ</t>
    </rPh>
    <phoneticPr fontId="1"/>
  </si>
  <si>
    <t>データ区間</t>
  </si>
  <si>
    <t>次の級</t>
  </si>
  <si>
    <t>頻度</t>
  </si>
  <si>
    <t>平均</t>
    <rPh sb="0" eb="2">
      <t>ヘイキン</t>
    </rPh>
    <phoneticPr fontId="1"/>
  </si>
  <si>
    <t>標準偏差</t>
    <rPh sb="0" eb="2">
      <t>ヒョウジュン</t>
    </rPh>
    <rPh sb="2" eb="4">
      <t>ヘンサ</t>
    </rPh>
    <phoneticPr fontId="1"/>
  </si>
  <si>
    <t>-3SD</t>
    <phoneticPr fontId="1"/>
  </si>
  <si>
    <t>-2SD</t>
    <phoneticPr fontId="1"/>
  </si>
  <si>
    <t>-1SD</t>
    <phoneticPr fontId="1"/>
  </si>
  <si>
    <t xml:space="preserve"> 1SD</t>
    <phoneticPr fontId="1"/>
  </si>
  <si>
    <t xml:space="preserve"> 2SD</t>
    <phoneticPr fontId="1"/>
  </si>
  <si>
    <t xml:space="preserve"> 3SD</t>
    <phoneticPr fontId="1"/>
  </si>
  <si>
    <t>計</t>
    <rPh sb="0" eb="1">
      <t>ケイ</t>
    </rPh>
    <phoneticPr fontId="1"/>
  </si>
  <si>
    <t>-2SD～-1SD</t>
    <phoneticPr fontId="1"/>
  </si>
  <si>
    <t>-1SD～0SD</t>
    <phoneticPr fontId="1"/>
  </si>
  <si>
    <t>0SD～1SD</t>
    <phoneticPr fontId="1"/>
  </si>
  <si>
    <t>1SD～2SD</t>
    <phoneticPr fontId="1"/>
  </si>
  <si>
    <t>～-2SD</t>
    <phoneticPr fontId="1"/>
  </si>
  <si>
    <t>2SD～</t>
    <phoneticPr fontId="1"/>
  </si>
  <si>
    <t xml:space="preserve"> 0SD</t>
    <phoneticPr fontId="1"/>
  </si>
  <si>
    <t>正規分布</t>
    <rPh sb="0" eb="1">
      <t>セイキ</t>
    </rPh>
    <rPh sb="1" eb="3">
      <t>ブンプ</t>
    </rPh>
    <phoneticPr fontId="1"/>
  </si>
  <si>
    <t>（設問７）</t>
    <rPh sb="1" eb="3">
      <t>セツモン</t>
    </rPh>
    <phoneticPr fontId="1"/>
  </si>
  <si>
    <t>①</t>
    <phoneticPr fontId="1"/>
  </si>
  <si>
    <t>前日との変化率を計算し、以下の問題に答えなさい。</t>
    <rPh sb="0" eb="2">
      <t>ゼンジツ</t>
    </rPh>
    <rPh sb="4" eb="7">
      <t>ヘンカリツ</t>
    </rPh>
    <rPh sb="8" eb="10">
      <t>ケイサン</t>
    </rPh>
    <rPh sb="12" eb="14">
      <t>イカ</t>
    </rPh>
    <rPh sb="15" eb="17">
      <t>モンダイ</t>
    </rPh>
    <rPh sb="18" eb="19">
      <t>コタ</t>
    </rPh>
    <phoneticPr fontId="1"/>
  </si>
  <si>
    <t>各自担当の企業について、2004年4月1日から2014年3月31日までの日次データを用いて、</t>
    <rPh sb="0" eb="2">
      <t>カクジ</t>
    </rPh>
    <rPh sb="2" eb="4">
      <t>タントウ</t>
    </rPh>
    <rPh sb="5" eb="7">
      <t>キギョウ</t>
    </rPh>
    <rPh sb="16" eb="17">
      <t>ネン</t>
    </rPh>
    <rPh sb="18" eb="19">
      <t>ガツ</t>
    </rPh>
    <rPh sb="20" eb="21">
      <t>ニチ</t>
    </rPh>
    <rPh sb="27" eb="28">
      <t>ネン</t>
    </rPh>
    <rPh sb="29" eb="30">
      <t>ガツ</t>
    </rPh>
    <rPh sb="32" eb="33">
      <t>ニチ</t>
    </rPh>
    <rPh sb="36" eb="38">
      <t>ニチジ</t>
    </rPh>
    <rPh sb="42" eb="43">
      <t>モチ</t>
    </rPh>
    <phoneticPr fontId="1"/>
  </si>
  <si>
    <t>②</t>
    <phoneticPr fontId="1"/>
  </si>
  <si>
    <t>ワークシート「グラフと計算」を参考にすること。</t>
    <rPh sb="11" eb="13">
      <t>ケイサン</t>
    </rPh>
    <rPh sb="15" eb="17">
      <t>サンコウ</t>
    </rPh>
    <phoneticPr fontId="1"/>
  </si>
  <si>
    <t>③</t>
    <phoneticPr fontId="1"/>
  </si>
  <si>
    <t>日次変化率の平均、分散、歪度、尖度を求める。</t>
    <rPh sb="0" eb="2">
      <t>ニチジ</t>
    </rPh>
    <rPh sb="2" eb="5">
      <t>ヘンカリツ</t>
    </rPh>
    <rPh sb="6" eb="8">
      <t>ヘイキン</t>
    </rPh>
    <rPh sb="9" eb="11">
      <t>ブンサン</t>
    </rPh>
    <rPh sb="12" eb="13">
      <t>ワイ</t>
    </rPh>
    <rPh sb="13" eb="14">
      <t>ド</t>
    </rPh>
    <rPh sb="15" eb="16">
      <t>セン</t>
    </rPh>
    <rPh sb="16" eb="17">
      <t>ド</t>
    </rPh>
    <rPh sb="18" eb="19">
      <t>モト</t>
    </rPh>
    <phoneticPr fontId="1"/>
  </si>
  <si>
    <t>ヒストグラムを描く。（A) 最大・最小を含むグラフ、および、（B) プラス・マイナス３標準偏差の範囲のグラフ。</t>
    <rPh sb="7" eb="8">
      <t>エガ</t>
    </rPh>
    <rPh sb="14" eb="16">
      <t>サイダイ</t>
    </rPh>
    <rPh sb="17" eb="19">
      <t>サイショウ</t>
    </rPh>
    <rPh sb="20" eb="21">
      <t>フク</t>
    </rPh>
    <rPh sb="43" eb="45">
      <t>ヒョウジュン</t>
    </rPh>
    <rPh sb="45" eb="47">
      <t>ヘンサ</t>
    </rPh>
    <rPh sb="48" eb="50">
      <t>ハンイ</t>
    </rPh>
    <phoneticPr fontId="1"/>
  </si>
  <si>
    <t>各標準偏差間の割合を計算する。－２SD以下。－２SD～－１SD。－１SD～０SD。０SD～１SD。１SD～２SD.２SD以上。</t>
    <rPh sb="0" eb="1">
      <t>カク</t>
    </rPh>
    <rPh sb="1" eb="3">
      <t>ヒョウジュン</t>
    </rPh>
    <rPh sb="3" eb="5">
      <t>ヘンサ</t>
    </rPh>
    <rPh sb="5" eb="6">
      <t>カン</t>
    </rPh>
    <rPh sb="7" eb="9">
      <t>ワリアイ</t>
    </rPh>
    <rPh sb="10" eb="12">
      <t>ケイサン</t>
    </rPh>
    <rPh sb="19" eb="21">
      <t>イカ</t>
    </rPh>
    <rPh sb="60" eb="62">
      <t>イジョウ</t>
    </rPh>
    <phoneticPr fontId="1"/>
  </si>
  <si>
    <t>最大・最小区間の範囲</t>
    <rPh sb="0" eb="2">
      <t>サイダイ</t>
    </rPh>
    <rPh sb="3" eb="5">
      <t>サイショウ</t>
    </rPh>
    <rPh sb="5" eb="7">
      <t>クカン</t>
    </rPh>
    <rPh sb="8" eb="10">
      <t>ハンイ</t>
    </rPh>
    <phoneticPr fontId="1"/>
  </si>
  <si>
    <t>＋－３SD区間の範囲</t>
    <rPh sb="5" eb="7">
      <t>クカン</t>
    </rPh>
    <rPh sb="8" eb="10">
      <t>ハンイ</t>
    </rPh>
    <phoneticPr fontId="1"/>
  </si>
  <si>
    <t>歪度</t>
    <rPh sb="0" eb="2">
      <t>ワイド</t>
    </rPh>
    <phoneticPr fontId="1"/>
  </si>
  <si>
    <t>尖度</t>
    <rPh sb="0" eb="2">
      <t>センド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</si>
</sst>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.0"/>
    <numFmt numFmtId="177" formatCode="0.0"/>
    <numFmt numFmtId="178" formatCode="0.0%"/>
    <numFmt numFmtId="182" formatCode="0.000"/>
  </numFmts>
  <fonts count="7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1"/>
      <color rgb="FF333333"/>
      <name val="ＭＳ Ｐ明朝"/>
      <family val="1"/>
      <charset val="128"/>
    </font>
    <font>
      <sz val="11"/>
      <color rgb="FFFF0000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1"/>
      <color rgb="FFFF000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55">
    <xf numFmtId="0" fontId="0" fillId="0" borderId="0" xfId="0">
      <alignment vertical="center"/>
    </xf>
    <xf numFmtId="0" fontId="0" fillId="0" borderId="0" xfId="0">
      <alignment vertical="center"/>
    </xf>
    <xf numFmtId="0" fontId="3" fillId="0" borderId="0" xfId="0" applyFont="1" applyAlignment="1">
      <alignment horizontal="center" vertical="center" wrapText="1"/>
    </xf>
    <xf numFmtId="3" fontId="3" fillId="0" borderId="2" xfId="0" applyNumberFormat="1" applyFont="1" applyBorder="1" applyAlignment="1">
      <alignment vertical="center" wrapText="1"/>
    </xf>
    <xf numFmtId="3" fontId="3" fillId="0" borderId="3" xfId="0" applyNumberFormat="1" applyFont="1" applyBorder="1" applyAlignment="1">
      <alignment vertical="center" wrapText="1"/>
    </xf>
    <xf numFmtId="3" fontId="3" fillId="0" borderId="0" xfId="0" applyNumberFormat="1" applyFont="1" applyBorder="1" applyAlignment="1">
      <alignment vertical="center" wrapText="1"/>
    </xf>
    <xf numFmtId="3" fontId="3" fillId="0" borderId="6" xfId="0" applyNumberFormat="1" applyFont="1" applyBorder="1" applyAlignment="1">
      <alignment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3" fontId="3" fillId="0" borderId="0" xfId="0" applyNumberFormat="1" applyFont="1" applyAlignment="1">
      <alignment vertical="center" wrapText="1"/>
    </xf>
    <xf numFmtId="31" fontId="3" fillId="0" borderId="0" xfId="0" applyNumberFormat="1" applyFont="1" applyAlignment="1">
      <alignment horizontal="center" vertical="center" wrapText="1"/>
    </xf>
    <xf numFmtId="31" fontId="3" fillId="0" borderId="4" xfId="0" applyNumberFormat="1" applyFont="1" applyBorder="1" applyAlignment="1">
      <alignment horizontal="center" vertical="center"/>
    </xf>
    <xf numFmtId="31" fontId="3" fillId="0" borderId="5" xfId="0" applyNumberFormat="1" applyFont="1" applyBorder="1" applyAlignment="1">
      <alignment horizontal="center" vertical="center"/>
    </xf>
    <xf numFmtId="4" fontId="3" fillId="0" borderId="0" xfId="0" applyNumberFormat="1" applyFont="1" applyBorder="1" applyAlignment="1">
      <alignment vertical="center" wrapText="1"/>
    </xf>
    <xf numFmtId="4" fontId="3" fillId="0" borderId="2" xfId="0" applyNumberFormat="1" applyFont="1" applyBorder="1" applyAlignment="1">
      <alignment vertical="center" wrapText="1"/>
    </xf>
    <xf numFmtId="4" fontId="3" fillId="0" borderId="6" xfId="0" applyNumberFormat="1" applyFont="1" applyBorder="1" applyAlignment="1">
      <alignment vertical="center" wrapText="1"/>
    </xf>
    <xf numFmtId="4" fontId="3" fillId="0" borderId="3" xfId="0" applyNumberFormat="1" applyFont="1" applyBorder="1" applyAlignment="1">
      <alignment vertical="center" wrapText="1"/>
    </xf>
    <xf numFmtId="31" fontId="3" fillId="0" borderId="0" xfId="0" applyNumberFormat="1" applyFont="1" applyAlignment="1">
      <alignment vertical="center" wrapText="1"/>
    </xf>
    <xf numFmtId="4" fontId="3" fillId="0" borderId="0" xfId="0" applyNumberFormat="1" applyFont="1" applyAlignment="1">
      <alignment vertical="center" wrapText="1"/>
    </xf>
    <xf numFmtId="0" fontId="2" fillId="0" borderId="6" xfId="0" applyFont="1" applyBorder="1">
      <alignment vertical="center"/>
    </xf>
    <xf numFmtId="0" fontId="3" fillId="0" borderId="0" xfId="0" applyFont="1" applyBorder="1" applyAlignment="1">
      <alignment horizontal="center" vertical="center" wrapText="1"/>
    </xf>
    <xf numFmtId="4" fontId="0" fillId="0" borderId="0" xfId="0" applyNumberFormat="1">
      <alignment vertical="center"/>
    </xf>
    <xf numFmtId="176" fontId="3" fillId="0" borderId="0" xfId="0" applyNumberFormat="1" applyFont="1" applyAlignment="1">
      <alignment vertical="center" wrapText="1"/>
    </xf>
    <xf numFmtId="176" fontId="0" fillId="0" borderId="0" xfId="0" applyNumberForma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9" xfId="0" applyFill="1" applyBorder="1" applyAlignment="1">
      <alignment vertical="center"/>
    </xf>
    <xf numFmtId="0" fontId="0" fillId="0" borderId="10" xfId="0" applyFont="1" applyFill="1" applyBorder="1" applyAlignment="1">
      <alignment horizontal="center" vertical="center"/>
    </xf>
    <xf numFmtId="0" fontId="2" fillId="0" borderId="0" xfId="0" applyFont="1" applyBorder="1">
      <alignment vertical="center"/>
    </xf>
    <xf numFmtId="0" fontId="0" fillId="0" borderId="0" xfId="0" applyBorder="1">
      <alignment vertical="center"/>
    </xf>
    <xf numFmtId="4" fontId="0" fillId="0" borderId="0" xfId="0" applyNumberFormat="1" applyBorder="1">
      <alignment vertical="center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0" fillId="0" borderId="0" xfId="0" quotePrefix="1">
      <alignment vertical="center"/>
    </xf>
    <xf numFmtId="2" fontId="0" fillId="0" borderId="0" xfId="0" applyNumberFormat="1">
      <alignment vertical="center"/>
    </xf>
    <xf numFmtId="0" fontId="0" fillId="0" borderId="0" xfId="0" applyFont="1" applyFill="1" applyBorder="1" applyAlignment="1">
      <alignment horizontal="center" vertical="center"/>
    </xf>
    <xf numFmtId="177" fontId="0" fillId="0" borderId="0" xfId="0" applyNumberFormat="1" applyFill="1" applyBorder="1" applyAlignment="1">
      <alignment vertical="center"/>
    </xf>
    <xf numFmtId="4" fontId="4" fillId="0" borderId="0" xfId="0" applyNumberFormat="1" applyFont="1">
      <alignment vertical="center"/>
    </xf>
    <xf numFmtId="0" fontId="0" fillId="0" borderId="11" xfId="0" quotePrefix="1" applyBorder="1">
      <alignment vertical="center"/>
    </xf>
    <xf numFmtId="0" fontId="0" fillId="0" borderId="11" xfId="0" applyBorder="1">
      <alignment vertical="center"/>
    </xf>
    <xf numFmtId="0" fontId="0" fillId="0" borderId="0" xfId="0" quotePrefix="1" applyAlignment="1">
      <alignment horizontal="center" vertical="center"/>
    </xf>
    <xf numFmtId="178" fontId="0" fillId="0" borderId="0" xfId="0" quotePrefix="1" applyNumberFormat="1">
      <alignment vertical="center"/>
    </xf>
    <xf numFmtId="0" fontId="0" fillId="0" borderId="11" xfId="0" quotePrefix="1" applyBorder="1" applyAlignment="1">
      <alignment horizontal="center" vertical="center"/>
    </xf>
    <xf numFmtId="178" fontId="0" fillId="0" borderId="11" xfId="0" quotePrefix="1" applyNumberFormat="1" applyBorder="1">
      <alignment vertical="center"/>
    </xf>
    <xf numFmtId="178" fontId="4" fillId="0" borderId="0" xfId="0" quotePrefix="1" applyNumberFormat="1" applyFont="1">
      <alignment vertical="center"/>
    </xf>
    <xf numFmtId="178" fontId="0" fillId="0" borderId="0" xfId="0" quotePrefix="1" applyNumberFormat="1" applyBorder="1">
      <alignment vertical="center"/>
    </xf>
    <xf numFmtId="178" fontId="5" fillId="0" borderId="0" xfId="0" quotePrefix="1" applyNumberFormat="1" applyFont="1">
      <alignment vertical="center"/>
    </xf>
    <xf numFmtId="4" fontId="4" fillId="0" borderId="0" xfId="0" applyNumberFormat="1" applyFont="1" applyBorder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0" xfId="0" quotePrefix="1" applyFont="1" applyBorder="1" applyAlignment="1">
      <alignment vertical="center"/>
    </xf>
    <xf numFmtId="182" fontId="0" fillId="0" borderId="0" xfId="0" applyNumberFormat="1" applyFill="1" applyBorder="1" applyAlignment="1">
      <alignment vertical="center"/>
    </xf>
    <xf numFmtId="182" fontId="0" fillId="0" borderId="6" xfId="0" applyNumberFormat="1" applyFont="1" applyFill="1" applyBorder="1" applyAlignment="1">
      <alignment horizontal="center" vertical="center"/>
    </xf>
    <xf numFmtId="2" fontId="6" fillId="0" borderId="0" xfId="0" applyNumberFormat="1" applyFont="1" applyBorder="1" applyAlignment="1">
      <alignment horizontal="center" vertical="center" wrapText="1"/>
    </xf>
    <xf numFmtId="177" fontId="6" fillId="0" borderId="0" xfId="0" applyNumberFormat="1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日経平均</c:v>
          </c:tx>
          <c:invertIfNegative val="0"/>
          <c:cat>
            <c:numRef>
              <c:f>グラフと計算!$H$25:$H$55</c:f>
              <c:numCache>
                <c:formatCode>#,##0.0</c:formatCode>
                <c:ptCount val="31"/>
                <c:pt idx="0">
                  <c:v>-7.5</c:v>
                </c:pt>
                <c:pt idx="1">
                  <c:v>-7</c:v>
                </c:pt>
                <c:pt idx="2">
                  <c:v>-6.5</c:v>
                </c:pt>
                <c:pt idx="3">
                  <c:v>-6</c:v>
                </c:pt>
                <c:pt idx="4">
                  <c:v>-5.5</c:v>
                </c:pt>
                <c:pt idx="5">
                  <c:v>-5</c:v>
                </c:pt>
                <c:pt idx="6">
                  <c:v>-4.5</c:v>
                </c:pt>
                <c:pt idx="7">
                  <c:v>-4</c:v>
                </c:pt>
                <c:pt idx="8">
                  <c:v>-3.5</c:v>
                </c:pt>
                <c:pt idx="9">
                  <c:v>-3</c:v>
                </c:pt>
                <c:pt idx="10">
                  <c:v>-2.5</c:v>
                </c:pt>
                <c:pt idx="11">
                  <c:v>-2</c:v>
                </c:pt>
                <c:pt idx="12">
                  <c:v>-1.5</c:v>
                </c:pt>
                <c:pt idx="13">
                  <c:v>-1</c:v>
                </c:pt>
                <c:pt idx="14">
                  <c:v>-0.5</c:v>
                </c:pt>
                <c:pt idx="15">
                  <c:v>0</c:v>
                </c:pt>
                <c:pt idx="16">
                  <c:v>0.5</c:v>
                </c:pt>
                <c:pt idx="17">
                  <c:v>1</c:v>
                </c:pt>
                <c:pt idx="18">
                  <c:v>1.5</c:v>
                </c:pt>
                <c:pt idx="19">
                  <c:v>2</c:v>
                </c:pt>
                <c:pt idx="20">
                  <c:v>2.5</c:v>
                </c:pt>
                <c:pt idx="21">
                  <c:v>3</c:v>
                </c:pt>
                <c:pt idx="22">
                  <c:v>3.5</c:v>
                </c:pt>
                <c:pt idx="23">
                  <c:v>4</c:v>
                </c:pt>
                <c:pt idx="24">
                  <c:v>4.5</c:v>
                </c:pt>
                <c:pt idx="25">
                  <c:v>5</c:v>
                </c:pt>
                <c:pt idx="26">
                  <c:v>5.5</c:v>
                </c:pt>
                <c:pt idx="27">
                  <c:v>6</c:v>
                </c:pt>
                <c:pt idx="28">
                  <c:v>6.5</c:v>
                </c:pt>
                <c:pt idx="29">
                  <c:v>7</c:v>
                </c:pt>
                <c:pt idx="30">
                  <c:v>7.5</c:v>
                </c:pt>
              </c:numCache>
            </c:numRef>
          </c:cat>
          <c:val>
            <c:numRef>
              <c:f>グラフと計算!$I$25:$I$55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5</c:v>
                </c:pt>
                <c:pt idx="3">
                  <c:v>0</c:v>
                </c:pt>
                <c:pt idx="4">
                  <c:v>4</c:v>
                </c:pt>
                <c:pt idx="5">
                  <c:v>6</c:v>
                </c:pt>
                <c:pt idx="6">
                  <c:v>3</c:v>
                </c:pt>
                <c:pt idx="7">
                  <c:v>9</c:v>
                </c:pt>
                <c:pt idx="8">
                  <c:v>11</c:v>
                </c:pt>
                <c:pt idx="9">
                  <c:v>26</c:v>
                </c:pt>
                <c:pt idx="10">
                  <c:v>40</c:v>
                </c:pt>
                <c:pt idx="11">
                  <c:v>80</c:v>
                </c:pt>
                <c:pt idx="12">
                  <c:v>115</c:v>
                </c:pt>
                <c:pt idx="13">
                  <c:v>184</c:v>
                </c:pt>
                <c:pt idx="14">
                  <c:v>278</c:v>
                </c:pt>
                <c:pt idx="15">
                  <c:v>416</c:v>
                </c:pt>
                <c:pt idx="16">
                  <c:v>428</c:v>
                </c:pt>
                <c:pt idx="17">
                  <c:v>302</c:v>
                </c:pt>
                <c:pt idx="18">
                  <c:v>209</c:v>
                </c:pt>
                <c:pt idx="19">
                  <c:v>169</c:v>
                </c:pt>
                <c:pt idx="20">
                  <c:v>64</c:v>
                </c:pt>
                <c:pt idx="21">
                  <c:v>52</c:v>
                </c:pt>
                <c:pt idx="22">
                  <c:v>15</c:v>
                </c:pt>
                <c:pt idx="23">
                  <c:v>7</c:v>
                </c:pt>
                <c:pt idx="24">
                  <c:v>7</c:v>
                </c:pt>
                <c:pt idx="25">
                  <c:v>6</c:v>
                </c:pt>
                <c:pt idx="26">
                  <c:v>2</c:v>
                </c:pt>
                <c:pt idx="27">
                  <c:v>1</c:v>
                </c:pt>
                <c:pt idx="28">
                  <c:v>1</c:v>
                </c:pt>
                <c:pt idx="29">
                  <c:v>0</c:v>
                </c:pt>
                <c:pt idx="3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axId val="99926784"/>
        <c:axId val="99928320"/>
      </c:barChart>
      <c:catAx>
        <c:axId val="99926784"/>
        <c:scaling>
          <c:orientation val="minMax"/>
        </c:scaling>
        <c:delete val="0"/>
        <c:axPos val="b"/>
        <c:numFmt formatCode="#,##0.0" sourceLinked="1"/>
        <c:majorTickMark val="out"/>
        <c:minorTickMark val="none"/>
        <c:tickLblPos val="nextTo"/>
        <c:crossAx val="99928320"/>
        <c:crosses val="autoZero"/>
        <c:auto val="1"/>
        <c:lblAlgn val="ctr"/>
        <c:lblOffset val="100"/>
        <c:noMultiLvlLbl val="0"/>
      </c:catAx>
      <c:valAx>
        <c:axId val="9992832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992678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トヨタ自動車</c:v>
          </c:tx>
          <c:invertIfNegative val="0"/>
          <c:cat>
            <c:numRef>
              <c:f>グラフと計算!$Z$20:$Z$60</c:f>
              <c:numCache>
                <c:formatCode>#,##0.0</c:formatCode>
                <c:ptCount val="41"/>
                <c:pt idx="0">
                  <c:v>-10</c:v>
                </c:pt>
                <c:pt idx="1">
                  <c:v>-9.5</c:v>
                </c:pt>
                <c:pt idx="2">
                  <c:v>-9</c:v>
                </c:pt>
                <c:pt idx="3">
                  <c:v>-8.5</c:v>
                </c:pt>
                <c:pt idx="4">
                  <c:v>-8</c:v>
                </c:pt>
                <c:pt idx="5">
                  <c:v>-7.5</c:v>
                </c:pt>
                <c:pt idx="6">
                  <c:v>-7</c:v>
                </c:pt>
                <c:pt idx="7">
                  <c:v>-6.5</c:v>
                </c:pt>
                <c:pt idx="8">
                  <c:v>-6</c:v>
                </c:pt>
                <c:pt idx="9">
                  <c:v>-5.5</c:v>
                </c:pt>
                <c:pt idx="10">
                  <c:v>-5</c:v>
                </c:pt>
                <c:pt idx="11">
                  <c:v>-4.5</c:v>
                </c:pt>
                <c:pt idx="12">
                  <c:v>-4</c:v>
                </c:pt>
                <c:pt idx="13">
                  <c:v>-3.5</c:v>
                </c:pt>
                <c:pt idx="14">
                  <c:v>-3</c:v>
                </c:pt>
                <c:pt idx="15">
                  <c:v>-2.5</c:v>
                </c:pt>
                <c:pt idx="16">
                  <c:v>-2</c:v>
                </c:pt>
                <c:pt idx="17">
                  <c:v>-1.5</c:v>
                </c:pt>
                <c:pt idx="18">
                  <c:v>-1</c:v>
                </c:pt>
                <c:pt idx="19">
                  <c:v>-0.5</c:v>
                </c:pt>
                <c:pt idx="20">
                  <c:v>0</c:v>
                </c:pt>
                <c:pt idx="21">
                  <c:v>0.5</c:v>
                </c:pt>
                <c:pt idx="22">
                  <c:v>1</c:v>
                </c:pt>
                <c:pt idx="23">
                  <c:v>1.5</c:v>
                </c:pt>
                <c:pt idx="24">
                  <c:v>2</c:v>
                </c:pt>
                <c:pt idx="25">
                  <c:v>2.5</c:v>
                </c:pt>
                <c:pt idx="26">
                  <c:v>3</c:v>
                </c:pt>
                <c:pt idx="27">
                  <c:v>3.5</c:v>
                </c:pt>
                <c:pt idx="28">
                  <c:v>4</c:v>
                </c:pt>
                <c:pt idx="29">
                  <c:v>4.5</c:v>
                </c:pt>
                <c:pt idx="30">
                  <c:v>5</c:v>
                </c:pt>
                <c:pt idx="31">
                  <c:v>5.5</c:v>
                </c:pt>
                <c:pt idx="32">
                  <c:v>6</c:v>
                </c:pt>
                <c:pt idx="33">
                  <c:v>6.5</c:v>
                </c:pt>
                <c:pt idx="34">
                  <c:v>7</c:v>
                </c:pt>
                <c:pt idx="35">
                  <c:v>7.5</c:v>
                </c:pt>
                <c:pt idx="36">
                  <c:v>8</c:v>
                </c:pt>
                <c:pt idx="37">
                  <c:v>8.5</c:v>
                </c:pt>
                <c:pt idx="38">
                  <c:v>9</c:v>
                </c:pt>
                <c:pt idx="39">
                  <c:v>9.5</c:v>
                </c:pt>
                <c:pt idx="40">
                  <c:v>10</c:v>
                </c:pt>
              </c:numCache>
            </c:numRef>
          </c:cat>
          <c:val>
            <c:numRef>
              <c:f>グラフと計算!$AA$20:$AA$60</c:f>
              <c:numCache>
                <c:formatCode>General</c:formatCode>
                <c:ptCount val="41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3</c:v>
                </c:pt>
                <c:pt idx="6">
                  <c:v>1</c:v>
                </c:pt>
                <c:pt idx="7">
                  <c:v>2</c:v>
                </c:pt>
                <c:pt idx="8">
                  <c:v>2</c:v>
                </c:pt>
                <c:pt idx="9">
                  <c:v>1</c:v>
                </c:pt>
                <c:pt idx="10">
                  <c:v>8</c:v>
                </c:pt>
                <c:pt idx="11">
                  <c:v>6</c:v>
                </c:pt>
                <c:pt idx="12">
                  <c:v>18</c:v>
                </c:pt>
                <c:pt idx="13">
                  <c:v>21</c:v>
                </c:pt>
                <c:pt idx="14">
                  <c:v>36</c:v>
                </c:pt>
                <c:pt idx="15">
                  <c:v>61</c:v>
                </c:pt>
                <c:pt idx="16">
                  <c:v>91</c:v>
                </c:pt>
                <c:pt idx="17">
                  <c:v>181</c:v>
                </c:pt>
                <c:pt idx="18">
                  <c:v>189</c:v>
                </c:pt>
                <c:pt idx="19">
                  <c:v>272</c:v>
                </c:pt>
                <c:pt idx="20">
                  <c:v>398</c:v>
                </c:pt>
                <c:pt idx="21">
                  <c:v>271</c:v>
                </c:pt>
                <c:pt idx="22">
                  <c:v>257</c:v>
                </c:pt>
                <c:pt idx="23">
                  <c:v>210</c:v>
                </c:pt>
                <c:pt idx="24">
                  <c:v>143</c:v>
                </c:pt>
                <c:pt idx="25">
                  <c:v>88</c:v>
                </c:pt>
                <c:pt idx="26">
                  <c:v>69</c:v>
                </c:pt>
                <c:pt idx="27">
                  <c:v>43</c:v>
                </c:pt>
                <c:pt idx="28">
                  <c:v>18</c:v>
                </c:pt>
                <c:pt idx="29">
                  <c:v>15</c:v>
                </c:pt>
                <c:pt idx="30">
                  <c:v>15</c:v>
                </c:pt>
                <c:pt idx="31">
                  <c:v>8</c:v>
                </c:pt>
                <c:pt idx="32">
                  <c:v>6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2</c:v>
                </c:pt>
                <c:pt idx="37">
                  <c:v>1</c:v>
                </c:pt>
                <c:pt idx="38">
                  <c:v>1</c:v>
                </c:pt>
                <c:pt idx="39">
                  <c:v>2</c:v>
                </c:pt>
                <c:pt idx="4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axId val="74668672"/>
        <c:axId val="74674560"/>
      </c:barChart>
      <c:catAx>
        <c:axId val="74668672"/>
        <c:scaling>
          <c:orientation val="minMax"/>
        </c:scaling>
        <c:delete val="0"/>
        <c:axPos val="b"/>
        <c:numFmt formatCode="#,##0.0" sourceLinked="1"/>
        <c:majorTickMark val="out"/>
        <c:minorTickMark val="none"/>
        <c:tickLblPos val="nextTo"/>
        <c:crossAx val="74674560"/>
        <c:crosses val="autoZero"/>
        <c:auto val="1"/>
        <c:lblAlgn val="ctr"/>
        <c:lblOffset val="100"/>
        <c:noMultiLvlLbl val="0"/>
      </c:catAx>
      <c:valAx>
        <c:axId val="7467456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46686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日経平均</c:v>
          </c:tx>
          <c:invertIfNegative val="0"/>
          <c:cat>
            <c:numRef>
              <c:f>グラフと計算!$K$13:$K$61</c:f>
              <c:numCache>
                <c:formatCode>0.0</c:formatCode>
                <c:ptCount val="49"/>
                <c:pt idx="0">
                  <c:v>-4.8</c:v>
                </c:pt>
                <c:pt idx="1">
                  <c:v>-4.5999999999999996</c:v>
                </c:pt>
                <c:pt idx="2">
                  <c:v>-4.4000000000000004</c:v>
                </c:pt>
                <c:pt idx="3">
                  <c:v>-4.2</c:v>
                </c:pt>
                <c:pt idx="4">
                  <c:v>-4</c:v>
                </c:pt>
                <c:pt idx="5">
                  <c:v>-3.8</c:v>
                </c:pt>
                <c:pt idx="6">
                  <c:v>-3.6</c:v>
                </c:pt>
                <c:pt idx="7">
                  <c:v>-3.4</c:v>
                </c:pt>
                <c:pt idx="8">
                  <c:v>-3.2</c:v>
                </c:pt>
                <c:pt idx="9">
                  <c:v>-3</c:v>
                </c:pt>
                <c:pt idx="10">
                  <c:v>-2.8</c:v>
                </c:pt>
                <c:pt idx="11">
                  <c:v>-2.6</c:v>
                </c:pt>
                <c:pt idx="12">
                  <c:v>-2.4</c:v>
                </c:pt>
                <c:pt idx="13">
                  <c:v>-2.2000000000000002</c:v>
                </c:pt>
                <c:pt idx="14">
                  <c:v>-2</c:v>
                </c:pt>
                <c:pt idx="15">
                  <c:v>-1.8</c:v>
                </c:pt>
                <c:pt idx="16">
                  <c:v>-1.6</c:v>
                </c:pt>
                <c:pt idx="17">
                  <c:v>-1.4</c:v>
                </c:pt>
                <c:pt idx="18">
                  <c:v>-1.2</c:v>
                </c:pt>
                <c:pt idx="19">
                  <c:v>-1</c:v>
                </c:pt>
                <c:pt idx="20">
                  <c:v>-0.8</c:v>
                </c:pt>
                <c:pt idx="21">
                  <c:v>-0.6</c:v>
                </c:pt>
                <c:pt idx="22">
                  <c:v>-0.4</c:v>
                </c:pt>
                <c:pt idx="23">
                  <c:v>-0.2</c:v>
                </c:pt>
                <c:pt idx="24">
                  <c:v>0</c:v>
                </c:pt>
                <c:pt idx="25">
                  <c:v>0.2</c:v>
                </c:pt>
                <c:pt idx="26">
                  <c:v>0.4</c:v>
                </c:pt>
                <c:pt idx="27">
                  <c:v>0.6</c:v>
                </c:pt>
                <c:pt idx="28">
                  <c:v>0.80000000000001004</c:v>
                </c:pt>
                <c:pt idx="29">
                  <c:v>1.00000000000001</c:v>
                </c:pt>
                <c:pt idx="30">
                  <c:v>1.2000000000000099</c:v>
                </c:pt>
                <c:pt idx="31">
                  <c:v>1.4000000000000099</c:v>
                </c:pt>
                <c:pt idx="32">
                  <c:v>1.6000000000000101</c:v>
                </c:pt>
                <c:pt idx="33">
                  <c:v>1.80000000000001</c:v>
                </c:pt>
                <c:pt idx="34">
                  <c:v>2.0000000000000102</c:v>
                </c:pt>
                <c:pt idx="35">
                  <c:v>2.2000000000000099</c:v>
                </c:pt>
                <c:pt idx="36">
                  <c:v>2.4000000000000101</c:v>
                </c:pt>
                <c:pt idx="37">
                  <c:v>2.6000000000000099</c:v>
                </c:pt>
                <c:pt idx="38">
                  <c:v>2.80000000000001</c:v>
                </c:pt>
                <c:pt idx="39">
                  <c:v>3.0000000000000102</c:v>
                </c:pt>
                <c:pt idx="40">
                  <c:v>3.2000000000000099</c:v>
                </c:pt>
                <c:pt idx="41">
                  <c:v>3.4000000000000101</c:v>
                </c:pt>
                <c:pt idx="42">
                  <c:v>3.6000000000000099</c:v>
                </c:pt>
                <c:pt idx="43">
                  <c:v>3.80000000000001</c:v>
                </c:pt>
                <c:pt idx="44">
                  <c:v>4.0000000000000098</c:v>
                </c:pt>
                <c:pt idx="45">
                  <c:v>4.2000000000000099</c:v>
                </c:pt>
                <c:pt idx="46">
                  <c:v>4.4000000000000101</c:v>
                </c:pt>
                <c:pt idx="47">
                  <c:v>4.6000000000000103</c:v>
                </c:pt>
                <c:pt idx="48">
                  <c:v>4.8000000000000096</c:v>
                </c:pt>
              </c:numCache>
            </c:numRef>
          </c:cat>
          <c:val>
            <c:numRef>
              <c:f>グラフと計算!$L$13:$L$61</c:f>
              <c:numCache>
                <c:formatCode>General</c:formatCode>
                <c:ptCount val="49"/>
                <c:pt idx="0">
                  <c:v>1</c:v>
                </c:pt>
                <c:pt idx="1">
                  <c:v>2</c:v>
                </c:pt>
                <c:pt idx="2">
                  <c:v>1</c:v>
                </c:pt>
                <c:pt idx="3">
                  <c:v>3</c:v>
                </c:pt>
                <c:pt idx="4">
                  <c:v>5</c:v>
                </c:pt>
                <c:pt idx="5">
                  <c:v>8</c:v>
                </c:pt>
                <c:pt idx="6">
                  <c:v>3</c:v>
                </c:pt>
                <c:pt idx="7">
                  <c:v>5</c:v>
                </c:pt>
                <c:pt idx="8">
                  <c:v>8</c:v>
                </c:pt>
                <c:pt idx="9">
                  <c:v>13</c:v>
                </c:pt>
                <c:pt idx="10">
                  <c:v>12</c:v>
                </c:pt>
                <c:pt idx="11">
                  <c:v>13</c:v>
                </c:pt>
                <c:pt idx="12">
                  <c:v>26</c:v>
                </c:pt>
                <c:pt idx="13">
                  <c:v>29</c:v>
                </c:pt>
                <c:pt idx="14">
                  <c:v>40</c:v>
                </c:pt>
                <c:pt idx="15">
                  <c:v>34</c:v>
                </c:pt>
                <c:pt idx="16">
                  <c:v>43</c:v>
                </c:pt>
                <c:pt idx="17">
                  <c:v>73</c:v>
                </c:pt>
                <c:pt idx="18">
                  <c:v>65</c:v>
                </c:pt>
                <c:pt idx="19">
                  <c:v>84</c:v>
                </c:pt>
                <c:pt idx="20">
                  <c:v>93</c:v>
                </c:pt>
                <c:pt idx="21">
                  <c:v>132</c:v>
                </c:pt>
                <c:pt idx="22">
                  <c:v>114</c:v>
                </c:pt>
                <c:pt idx="23">
                  <c:v>166</c:v>
                </c:pt>
                <c:pt idx="24">
                  <c:v>189</c:v>
                </c:pt>
                <c:pt idx="25">
                  <c:v>182</c:v>
                </c:pt>
                <c:pt idx="26">
                  <c:v>167</c:v>
                </c:pt>
                <c:pt idx="27">
                  <c:v>143</c:v>
                </c:pt>
                <c:pt idx="28">
                  <c:v>128</c:v>
                </c:pt>
                <c:pt idx="29">
                  <c:v>110</c:v>
                </c:pt>
                <c:pt idx="30">
                  <c:v>85</c:v>
                </c:pt>
                <c:pt idx="31">
                  <c:v>79</c:v>
                </c:pt>
                <c:pt idx="32">
                  <c:v>89</c:v>
                </c:pt>
                <c:pt idx="33">
                  <c:v>67</c:v>
                </c:pt>
                <c:pt idx="34">
                  <c:v>58</c:v>
                </c:pt>
                <c:pt idx="35">
                  <c:v>31</c:v>
                </c:pt>
                <c:pt idx="36">
                  <c:v>24</c:v>
                </c:pt>
                <c:pt idx="37">
                  <c:v>19</c:v>
                </c:pt>
                <c:pt idx="38">
                  <c:v>27</c:v>
                </c:pt>
                <c:pt idx="39">
                  <c:v>15</c:v>
                </c:pt>
                <c:pt idx="40">
                  <c:v>5</c:v>
                </c:pt>
                <c:pt idx="41">
                  <c:v>7</c:v>
                </c:pt>
                <c:pt idx="42">
                  <c:v>4</c:v>
                </c:pt>
                <c:pt idx="43">
                  <c:v>5</c:v>
                </c:pt>
                <c:pt idx="44">
                  <c:v>1</c:v>
                </c:pt>
                <c:pt idx="45">
                  <c:v>3</c:v>
                </c:pt>
                <c:pt idx="46">
                  <c:v>4</c:v>
                </c:pt>
                <c:pt idx="47">
                  <c:v>0</c:v>
                </c:pt>
                <c:pt idx="48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axId val="99885056"/>
        <c:axId val="99886592"/>
      </c:barChart>
      <c:catAx>
        <c:axId val="99885056"/>
        <c:scaling>
          <c:orientation val="minMax"/>
        </c:scaling>
        <c:delete val="0"/>
        <c:axPos val="b"/>
        <c:numFmt formatCode="0.0" sourceLinked="1"/>
        <c:majorTickMark val="out"/>
        <c:minorTickMark val="none"/>
        <c:tickLblPos val="nextTo"/>
        <c:crossAx val="99886592"/>
        <c:crosses val="autoZero"/>
        <c:auto val="1"/>
        <c:lblAlgn val="ctr"/>
        <c:lblOffset val="100"/>
        <c:noMultiLvlLbl val="0"/>
      </c:catAx>
      <c:valAx>
        <c:axId val="998865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988505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トヨタ自動車</c:v>
          </c:tx>
          <c:invertIfNegative val="0"/>
          <c:cat>
            <c:numRef>
              <c:f>グラフと計算!$AC$13:$AC$71</c:f>
              <c:numCache>
                <c:formatCode>0.0</c:formatCode>
                <c:ptCount val="59"/>
                <c:pt idx="0">
                  <c:v>-5.8</c:v>
                </c:pt>
                <c:pt idx="1">
                  <c:v>-5.6</c:v>
                </c:pt>
                <c:pt idx="2">
                  <c:v>-5.4</c:v>
                </c:pt>
                <c:pt idx="3">
                  <c:v>-5.2</c:v>
                </c:pt>
                <c:pt idx="4">
                  <c:v>-5</c:v>
                </c:pt>
                <c:pt idx="5">
                  <c:v>-4.8</c:v>
                </c:pt>
                <c:pt idx="6">
                  <c:v>-4.5999999999999996</c:v>
                </c:pt>
                <c:pt idx="7">
                  <c:v>-4.4000000000000004</c:v>
                </c:pt>
                <c:pt idx="8">
                  <c:v>-4.2</c:v>
                </c:pt>
                <c:pt idx="9">
                  <c:v>-4</c:v>
                </c:pt>
                <c:pt idx="10">
                  <c:v>-3.8</c:v>
                </c:pt>
                <c:pt idx="11">
                  <c:v>-3.6</c:v>
                </c:pt>
                <c:pt idx="12">
                  <c:v>-3.4</c:v>
                </c:pt>
                <c:pt idx="13">
                  <c:v>-3.2</c:v>
                </c:pt>
                <c:pt idx="14">
                  <c:v>-3</c:v>
                </c:pt>
                <c:pt idx="15">
                  <c:v>-2.8</c:v>
                </c:pt>
                <c:pt idx="16">
                  <c:v>-2.6</c:v>
                </c:pt>
                <c:pt idx="17">
                  <c:v>-2.4</c:v>
                </c:pt>
                <c:pt idx="18">
                  <c:v>-2.2000000000000002</c:v>
                </c:pt>
                <c:pt idx="19">
                  <c:v>-2</c:v>
                </c:pt>
                <c:pt idx="20">
                  <c:v>-1.8</c:v>
                </c:pt>
                <c:pt idx="21">
                  <c:v>-1.6</c:v>
                </c:pt>
                <c:pt idx="22">
                  <c:v>-1.4</c:v>
                </c:pt>
                <c:pt idx="23">
                  <c:v>-1.2</c:v>
                </c:pt>
                <c:pt idx="24">
                  <c:v>-1</c:v>
                </c:pt>
                <c:pt idx="25">
                  <c:v>-0.8</c:v>
                </c:pt>
                <c:pt idx="26">
                  <c:v>-0.6</c:v>
                </c:pt>
                <c:pt idx="27">
                  <c:v>-0.4</c:v>
                </c:pt>
                <c:pt idx="28">
                  <c:v>-0.19999999999998999</c:v>
                </c:pt>
                <c:pt idx="29">
                  <c:v>9.7699626167013807E-15</c:v>
                </c:pt>
                <c:pt idx="30">
                  <c:v>0.20000000000001</c:v>
                </c:pt>
                <c:pt idx="31">
                  <c:v>0.40000000000001001</c:v>
                </c:pt>
                <c:pt idx="32">
                  <c:v>0.60000000000000997</c:v>
                </c:pt>
                <c:pt idx="33">
                  <c:v>0.80000000000001004</c:v>
                </c:pt>
                <c:pt idx="34">
                  <c:v>1.00000000000001</c:v>
                </c:pt>
                <c:pt idx="35">
                  <c:v>1.2000000000000099</c:v>
                </c:pt>
                <c:pt idx="36">
                  <c:v>1.4000000000000099</c:v>
                </c:pt>
                <c:pt idx="37">
                  <c:v>1.6000000000000101</c:v>
                </c:pt>
                <c:pt idx="38">
                  <c:v>1.80000000000001</c:v>
                </c:pt>
                <c:pt idx="39">
                  <c:v>2.0000000000000102</c:v>
                </c:pt>
                <c:pt idx="40">
                  <c:v>2.2000000000000099</c:v>
                </c:pt>
                <c:pt idx="41">
                  <c:v>2.4000000000000101</c:v>
                </c:pt>
                <c:pt idx="42">
                  <c:v>2.6000000000000099</c:v>
                </c:pt>
                <c:pt idx="43">
                  <c:v>2.80000000000001</c:v>
                </c:pt>
                <c:pt idx="44">
                  <c:v>3.0000000000000102</c:v>
                </c:pt>
                <c:pt idx="45">
                  <c:v>3.2000000000000099</c:v>
                </c:pt>
                <c:pt idx="46">
                  <c:v>3.4000000000000101</c:v>
                </c:pt>
                <c:pt idx="47">
                  <c:v>3.6000000000000099</c:v>
                </c:pt>
                <c:pt idx="48">
                  <c:v>3.80000000000001</c:v>
                </c:pt>
                <c:pt idx="49">
                  <c:v>4</c:v>
                </c:pt>
                <c:pt idx="50">
                  <c:v>4.2</c:v>
                </c:pt>
                <c:pt idx="51">
                  <c:v>4.4000000000000004</c:v>
                </c:pt>
                <c:pt idx="52">
                  <c:v>4.5999999999999996</c:v>
                </c:pt>
                <c:pt idx="53">
                  <c:v>4.8</c:v>
                </c:pt>
                <c:pt idx="54">
                  <c:v>5</c:v>
                </c:pt>
                <c:pt idx="55">
                  <c:v>5.2</c:v>
                </c:pt>
                <c:pt idx="56">
                  <c:v>5.4</c:v>
                </c:pt>
                <c:pt idx="57">
                  <c:v>5.6</c:v>
                </c:pt>
                <c:pt idx="58">
                  <c:v>5.8</c:v>
                </c:pt>
              </c:numCache>
            </c:numRef>
          </c:cat>
          <c:val>
            <c:numRef>
              <c:f>グラフと計算!$AD$13:$AD$71</c:f>
              <c:numCache>
                <c:formatCode>General</c:formatCode>
                <c:ptCount val="5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2</c:v>
                </c:pt>
                <c:pt idx="4">
                  <c:v>4</c:v>
                </c:pt>
                <c:pt idx="5">
                  <c:v>3</c:v>
                </c:pt>
                <c:pt idx="6">
                  <c:v>2</c:v>
                </c:pt>
                <c:pt idx="7">
                  <c:v>3</c:v>
                </c:pt>
                <c:pt idx="8">
                  <c:v>10</c:v>
                </c:pt>
                <c:pt idx="9">
                  <c:v>6</c:v>
                </c:pt>
                <c:pt idx="10">
                  <c:v>5</c:v>
                </c:pt>
                <c:pt idx="11">
                  <c:v>10</c:v>
                </c:pt>
                <c:pt idx="12">
                  <c:v>15</c:v>
                </c:pt>
                <c:pt idx="13">
                  <c:v>13</c:v>
                </c:pt>
                <c:pt idx="14">
                  <c:v>14</c:v>
                </c:pt>
                <c:pt idx="15">
                  <c:v>13</c:v>
                </c:pt>
                <c:pt idx="16">
                  <c:v>29</c:v>
                </c:pt>
                <c:pt idx="17">
                  <c:v>37</c:v>
                </c:pt>
                <c:pt idx="18">
                  <c:v>26</c:v>
                </c:pt>
                <c:pt idx="19">
                  <c:v>47</c:v>
                </c:pt>
                <c:pt idx="20">
                  <c:v>71</c:v>
                </c:pt>
                <c:pt idx="21">
                  <c:v>73</c:v>
                </c:pt>
                <c:pt idx="22">
                  <c:v>66</c:v>
                </c:pt>
                <c:pt idx="23">
                  <c:v>78</c:v>
                </c:pt>
                <c:pt idx="24">
                  <c:v>82</c:v>
                </c:pt>
                <c:pt idx="25">
                  <c:v>96</c:v>
                </c:pt>
                <c:pt idx="26">
                  <c:v>117</c:v>
                </c:pt>
                <c:pt idx="27">
                  <c:v>147</c:v>
                </c:pt>
                <c:pt idx="28">
                  <c:v>121</c:v>
                </c:pt>
                <c:pt idx="29">
                  <c:v>189</c:v>
                </c:pt>
                <c:pt idx="30">
                  <c:v>63</c:v>
                </c:pt>
                <c:pt idx="31">
                  <c:v>118</c:v>
                </c:pt>
                <c:pt idx="32">
                  <c:v>128</c:v>
                </c:pt>
                <c:pt idx="33">
                  <c:v>119</c:v>
                </c:pt>
                <c:pt idx="34">
                  <c:v>100</c:v>
                </c:pt>
                <c:pt idx="35">
                  <c:v>96</c:v>
                </c:pt>
                <c:pt idx="36">
                  <c:v>80</c:v>
                </c:pt>
                <c:pt idx="37">
                  <c:v>71</c:v>
                </c:pt>
                <c:pt idx="38">
                  <c:v>54</c:v>
                </c:pt>
                <c:pt idx="39">
                  <c:v>52</c:v>
                </c:pt>
                <c:pt idx="40">
                  <c:v>44</c:v>
                </c:pt>
                <c:pt idx="41">
                  <c:v>30</c:v>
                </c:pt>
                <c:pt idx="42">
                  <c:v>27</c:v>
                </c:pt>
                <c:pt idx="43">
                  <c:v>30</c:v>
                </c:pt>
                <c:pt idx="44">
                  <c:v>26</c:v>
                </c:pt>
                <c:pt idx="45">
                  <c:v>19</c:v>
                </c:pt>
                <c:pt idx="46">
                  <c:v>17</c:v>
                </c:pt>
                <c:pt idx="47">
                  <c:v>13</c:v>
                </c:pt>
                <c:pt idx="48">
                  <c:v>6</c:v>
                </c:pt>
                <c:pt idx="49">
                  <c:v>6</c:v>
                </c:pt>
                <c:pt idx="50">
                  <c:v>8</c:v>
                </c:pt>
                <c:pt idx="51">
                  <c:v>6</c:v>
                </c:pt>
                <c:pt idx="52">
                  <c:v>3</c:v>
                </c:pt>
                <c:pt idx="53">
                  <c:v>8</c:v>
                </c:pt>
                <c:pt idx="54">
                  <c:v>5</c:v>
                </c:pt>
                <c:pt idx="55">
                  <c:v>2</c:v>
                </c:pt>
                <c:pt idx="56">
                  <c:v>5</c:v>
                </c:pt>
                <c:pt idx="57">
                  <c:v>1</c:v>
                </c:pt>
                <c:pt idx="58">
                  <c:v>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axId val="109868160"/>
        <c:axId val="109869696"/>
      </c:barChart>
      <c:catAx>
        <c:axId val="109868160"/>
        <c:scaling>
          <c:orientation val="minMax"/>
        </c:scaling>
        <c:delete val="0"/>
        <c:axPos val="b"/>
        <c:numFmt formatCode="0.0" sourceLinked="1"/>
        <c:majorTickMark val="out"/>
        <c:minorTickMark val="none"/>
        <c:tickLblPos val="nextTo"/>
        <c:crossAx val="109869696"/>
        <c:crosses val="autoZero"/>
        <c:auto val="1"/>
        <c:lblAlgn val="ctr"/>
        <c:lblOffset val="100"/>
        <c:noMultiLvlLbl val="0"/>
      </c:catAx>
      <c:valAx>
        <c:axId val="10986969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986816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34</xdr:col>
      <xdr:colOff>19050</xdr:colOff>
      <xdr:row>0</xdr:row>
      <xdr:rowOff>57150</xdr:rowOff>
    </xdr:from>
    <xdr:to>
      <xdr:col>40</xdr:col>
      <xdr:colOff>476250</xdr:colOff>
      <xdr:row>18</xdr:row>
      <xdr:rowOff>76200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34</xdr:col>
      <xdr:colOff>9525</xdr:colOff>
      <xdr:row>21</xdr:row>
      <xdr:rowOff>104775</xdr:rowOff>
    </xdr:from>
    <xdr:to>
      <xdr:col>40</xdr:col>
      <xdr:colOff>466725</xdr:colOff>
      <xdr:row>37</xdr:row>
      <xdr:rowOff>104775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40</xdr:col>
      <xdr:colOff>542925</xdr:colOff>
      <xdr:row>0</xdr:row>
      <xdr:rowOff>85725</xdr:rowOff>
    </xdr:from>
    <xdr:to>
      <xdr:col>47</xdr:col>
      <xdr:colOff>314325</xdr:colOff>
      <xdr:row>18</xdr:row>
      <xdr:rowOff>76200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40</xdr:col>
      <xdr:colOff>523875</xdr:colOff>
      <xdr:row>21</xdr:row>
      <xdr:rowOff>114300</xdr:rowOff>
    </xdr:from>
    <xdr:to>
      <xdr:col>47</xdr:col>
      <xdr:colOff>295275</xdr:colOff>
      <xdr:row>37</xdr:row>
      <xdr:rowOff>114300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showGridLines="0" workbookViewId="0"/>
  </sheetViews>
  <sheetFormatPr defaultRowHeight="13.5"/>
  <sheetData>
    <row r="1" spans="1:2">
      <c r="A1" s="33" t="s">
        <v>33</v>
      </c>
      <c r="B1" t="s">
        <v>36</v>
      </c>
    </row>
    <row r="2" spans="1:2" s="1" customFormat="1">
      <c r="A2" s="33"/>
      <c r="B2" s="1" t="s">
        <v>35</v>
      </c>
    </row>
    <row r="3" spans="1:2" s="1" customFormat="1">
      <c r="A3" s="33"/>
      <c r="B3" s="1" t="s">
        <v>38</v>
      </c>
    </row>
    <row r="5" spans="1:2">
      <c r="A5" s="48" t="s">
        <v>34</v>
      </c>
      <c r="B5" t="s">
        <v>40</v>
      </c>
    </row>
    <row r="6" spans="1:2">
      <c r="A6" s="48" t="s">
        <v>37</v>
      </c>
      <c r="B6" t="s">
        <v>41</v>
      </c>
    </row>
    <row r="7" spans="1:2">
      <c r="A7" s="48" t="s">
        <v>39</v>
      </c>
      <c r="B7" t="s">
        <v>42</v>
      </c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464"/>
  <sheetViews>
    <sheetView showGridLines="0" tabSelected="1" workbookViewId="0"/>
  </sheetViews>
  <sheetFormatPr defaultRowHeight="13.5"/>
  <cols>
    <col min="1" max="1" width="15.125" style="1" customWidth="1"/>
    <col min="2" max="5" width="9.75" style="1" bestFit="1" customWidth="1"/>
    <col min="6" max="10" width="9.75" style="1" customWidth="1"/>
    <col min="11" max="11" width="11.5" style="1" customWidth="1"/>
    <col min="12" max="15" width="9.75" style="1" customWidth="1"/>
    <col min="16" max="16" width="9" style="1"/>
    <col min="17" max="17" width="15.625" customWidth="1"/>
    <col min="22" max="22" width="13.25" customWidth="1"/>
    <col min="28" max="30" width="9" style="1"/>
    <col min="32" max="34" width="9" style="1"/>
  </cols>
  <sheetData>
    <row r="1" spans="1:34">
      <c r="A1" s="1" t="s">
        <v>9</v>
      </c>
      <c r="G1" s="33" t="s">
        <v>18</v>
      </c>
      <c r="H1" s="34">
        <f>F$4-F$5*3</f>
        <v>-4.7660337072260601</v>
      </c>
      <c r="I1" s="33"/>
      <c r="J1" s="33"/>
      <c r="L1" s="41"/>
      <c r="M1" s="41" t="s">
        <v>32</v>
      </c>
      <c r="N1" s="41"/>
      <c r="O1" s="41"/>
      <c r="Q1" s="28" t="s">
        <v>0</v>
      </c>
      <c r="R1" s="28"/>
      <c r="S1" s="28"/>
      <c r="T1" s="28"/>
      <c r="U1" s="28"/>
      <c r="V1" s="28"/>
      <c r="W1" s="28"/>
      <c r="Y1" s="33" t="s">
        <v>18</v>
      </c>
      <c r="Z1" s="34">
        <f>X$4-X$5*3</f>
        <v>-5.7477326074148474</v>
      </c>
      <c r="AA1" s="33"/>
      <c r="AB1" s="33"/>
      <c r="AD1" s="41"/>
      <c r="AE1" s="41" t="s">
        <v>32</v>
      </c>
      <c r="AF1" s="41"/>
      <c r="AG1" s="41"/>
      <c r="AH1" s="41"/>
    </row>
    <row r="2" spans="1:34" s="1" customFormat="1">
      <c r="E2" s="1" t="s">
        <v>11</v>
      </c>
      <c r="F2" s="22">
        <f>MAX(F12:F2462)</f>
        <v>12.396203468193402</v>
      </c>
      <c r="G2" s="33" t="s">
        <v>19</v>
      </c>
      <c r="H2" s="34">
        <f>F$4-F$5*2</f>
        <v>-3.1782841939208231</v>
      </c>
      <c r="I2" s="33" t="str">
        <f>CONCATENATE("&lt;",H2)</f>
        <v>&lt;-3.17828419392082</v>
      </c>
      <c r="J2" s="33">
        <f>COUNTIF(F$12:F$2462,I2)</f>
        <v>60</v>
      </c>
      <c r="K2" s="40" t="s">
        <v>29</v>
      </c>
      <c r="L2" s="44">
        <f>J2/J$8</f>
        <v>2.4479804161566709E-2</v>
      </c>
      <c r="M2" s="46">
        <f>NORMSDIST(-2)</f>
        <v>2.2750131948179191E-2</v>
      </c>
      <c r="N2" s="46"/>
      <c r="O2" s="46"/>
      <c r="Q2" s="28"/>
      <c r="R2" s="28"/>
      <c r="S2" s="28"/>
      <c r="T2" s="28"/>
      <c r="U2" s="28"/>
      <c r="V2" s="28"/>
      <c r="W2" s="29" t="s">
        <v>11</v>
      </c>
      <c r="X2" s="30">
        <f>MAX(X12:X2462)</f>
        <v>13.440860215053762</v>
      </c>
      <c r="Y2" s="33" t="s">
        <v>19</v>
      </c>
      <c r="Z2" s="34">
        <f>X$4-X$5*2</f>
        <v>-3.8319110041946249</v>
      </c>
      <c r="AA2" s="33" t="str">
        <f>CONCATENATE("&lt;",Z2)</f>
        <v>&lt;-3.83191100419462</v>
      </c>
      <c r="AB2" s="33">
        <f>COUNTIF(X$12:X$2462,AA2)</f>
        <v>52</v>
      </c>
      <c r="AC2" s="40" t="s">
        <v>29</v>
      </c>
      <c r="AD2" s="44">
        <f>AB2/AB$8</f>
        <v>2.1215830273357814E-2</v>
      </c>
      <c r="AE2" s="46">
        <f>NORMSDIST(-2)</f>
        <v>2.2750131948179191E-2</v>
      </c>
      <c r="AF2" s="46"/>
      <c r="AG2" s="46"/>
      <c r="AH2" s="46"/>
    </row>
    <row r="3" spans="1:34" s="1" customFormat="1">
      <c r="E3" s="1" t="s">
        <v>12</v>
      </c>
      <c r="F3" s="22">
        <f>MIN(F12:F2462)</f>
        <v>-12.874935715172384</v>
      </c>
      <c r="G3" s="33" t="s">
        <v>20</v>
      </c>
      <c r="H3" s="34">
        <f>F$4-F$5*1</f>
        <v>-1.590534680615586</v>
      </c>
      <c r="I3" s="33" t="str">
        <f t="shared" ref="I3:I6" si="0">CONCATENATE("&lt;",H3)</f>
        <v>&lt;-1.59053468061559</v>
      </c>
      <c r="J3" s="33">
        <f>COUNTIF(F$12:F$2462,I3)</f>
        <v>272</v>
      </c>
      <c r="K3" s="40" t="s">
        <v>25</v>
      </c>
      <c r="L3" s="44">
        <f>(J3-J2)/J$8</f>
        <v>8.6495308037535704E-2</v>
      </c>
      <c r="M3" s="46">
        <f>NORMSDIST(-1)-NORMSDIST(-2)</f>
        <v>0.13590512198327781</v>
      </c>
      <c r="N3" s="46"/>
      <c r="O3" s="46"/>
      <c r="Q3" s="28"/>
      <c r="R3" s="28"/>
      <c r="S3" s="28"/>
      <c r="T3" s="28"/>
      <c r="U3" s="28"/>
      <c r="V3" s="28"/>
      <c r="W3" s="29" t="s">
        <v>12</v>
      </c>
      <c r="X3" s="30">
        <f>MIN(X12:X2462)</f>
        <v>-13.109756097560975</v>
      </c>
      <c r="Y3" s="33" t="s">
        <v>20</v>
      </c>
      <c r="Z3" s="34">
        <f>X$4-X$5*1</f>
        <v>-1.9160894009744029</v>
      </c>
      <c r="AA3" s="33" t="str">
        <f t="shared" ref="AA3:AA6" si="1">CONCATENATE("&lt;",Z3)</f>
        <v>&lt;-1.9160894009744</v>
      </c>
      <c r="AB3" s="33">
        <f>COUNTIF(X$12:X$2462,AA3)</f>
        <v>285</v>
      </c>
      <c r="AC3" s="40" t="s">
        <v>25</v>
      </c>
      <c r="AD3" s="44">
        <f>(AB3-AB2)/AB$8</f>
        <v>9.5063239494084045E-2</v>
      </c>
      <c r="AE3" s="46">
        <f>NORMSDIST(-1)-NORMSDIST(-2)</f>
        <v>0.13590512198327781</v>
      </c>
      <c r="AF3" s="46"/>
      <c r="AG3" s="46"/>
      <c r="AH3" s="46"/>
    </row>
    <row r="4" spans="1:34" s="1" customFormat="1">
      <c r="E4" s="1" t="s">
        <v>16</v>
      </c>
      <c r="F4" s="37">
        <f>AVERAGE(F12:F2462)</f>
        <v>-2.7851673103489669E-3</v>
      </c>
      <c r="G4" s="33" t="s">
        <v>31</v>
      </c>
      <c r="H4" s="34">
        <f>F4</f>
        <v>-2.7851673103489669E-3</v>
      </c>
      <c r="I4" s="33" t="str">
        <f t="shared" si="0"/>
        <v>&lt;-0.00278516731034897</v>
      </c>
      <c r="J4" s="33">
        <f>COUNTIF(F$12:F$2462,I4)</f>
        <v>1184</v>
      </c>
      <c r="K4" s="40" t="s">
        <v>26</v>
      </c>
      <c r="L4" s="44">
        <f>(J4-J3)/J$8</f>
        <v>0.37209302325581395</v>
      </c>
      <c r="M4" s="46">
        <f>NORMSDIST(0)-NORMSDIST(-1)</f>
        <v>0.34134474606854304</v>
      </c>
      <c r="N4" s="46"/>
      <c r="O4" s="46"/>
      <c r="Q4" s="28"/>
      <c r="R4" s="28"/>
      <c r="S4" s="28"/>
      <c r="T4" s="28"/>
      <c r="U4" s="28"/>
      <c r="V4" s="28"/>
      <c r="W4" s="29" t="s">
        <v>16</v>
      </c>
      <c r="X4" s="47">
        <f>AVERAGE(X12:X2462)</f>
        <v>-2.6779775418062313E-4</v>
      </c>
      <c r="Y4" s="33" t="s">
        <v>21</v>
      </c>
      <c r="Z4" s="34">
        <f>X4</f>
        <v>-2.6779775418062313E-4</v>
      </c>
      <c r="AA4" s="33" t="str">
        <f t="shared" si="1"/>
        <v>&lt;-0.000267797754180623</v>
      </c>
      <c r="AB4" s="33">
        <f>COUNTIF(X$12:X$2462,AA4)</f>
        <v>1190</v>
      </c>
      <c r="AC4" s="40" t="s">
        <v>26</v>
      </c>
      <c r="AD4" s="44">
        <f>(AB4-AB3)/AB$8</f>
        <v>0.36923704610363117</v>
      </c>
      <c r="AE4" s="46">
        <f>NORMSDIST(0)-NORMSDIST(-1)</f>
        <v>0.34134474606854304</v>
      </c>
      <c r="AF4" s="46"/>
      <c r="AG4" s="46"/>
      <c r="AH4" s="46"/>
    </row>
    <row r="5" spans="1:34" s="1" customFormat="1">
      <c r="E5" s="1" t="s">
        <v>17</v>
      </c>
      <c r="F5" s="37">
        <f>_xlfn.STDEV.S(F12:F2462)</f>
        <v>1.5877495133052371</v>
      </c>
      <c r="G5" s="33" t="s">
        <v>21</v>
      </c>
      <c r="H5" s="34">
        <f>F$4+F$5*1</f>
        <v>1.5849643459948881</v>
      </c>
      <c r="I5" s="33" t="str">
        <f t="shared" si="0"/>
        <v>&lt;1.58496434599489</v>
      </c>
      <c r="J5" s="33">
        <f>COUNTIF(F$12:F$2462,I5)</f>
        <v>2166</v>
      </c>
      <c r="K5" s="40" t="s">
        <v>27</v>
      </c>
      <c r="L5" s="44">
        <f>(J5-J4)/J$8</f>
        <v>0.40065279477764176</v>
      </c>
      <c r="M5" s="46">
        <f>NORMSDIST(1)-NORMSDIST(0)</f>
        <v>0.34134474606854304</v>
      </c>
      <c r="N5" s="46"/>
      <c r="O5" s="46"/>
      <c r="Q5" s="28"/>
      <c r="R5" s="28"/>
      <c r="S5" s="28"/>
      <c r="T5" s="28"/>
      <c r="U5" s="28"/>
      <c r="V5" s="28"/>
      <c r="W5" s="29" t="s">
        <v>17</v>
      </c>
      <c r="X5" s="37">
        <f>_xlfn.STDEV.S(X12:X2462)</f>
        <v>1.9158216032202222</v>
      </c>
      <c r="Y5" s="33" t="s">
        <v>22</v>
      </c>
      <c r="Z5" s="34">
        <f>X$4+X$5*1</f>
        <v>1.9155538054660415</v>
      </c>
      <c r="AA5" s="33" t="str">
        <f t="shared" si="1"/>
        <v>&lt;1.91555380546604</v>
      </c>
      <c r="AB5" s="33">
        <f>COUNTIF(X$12:X$2462,AA5)</f>
        <v>2156</v>
      </c>
      <c r="AC5" s="40" t="s">
        <v>27</v>
      </c>
      <c r="AD5" s="44">
        <f>(AB5-AB4)/AB$8</f>
        <v>0.39412484700122397</v>
      </c>
      <c r="AE5" s="46">
        <f>NORMSDIST(1)-NORMSDIST(0)</f>
        <v>0.34134474606854304</v>
      </c>
      <c r="AF5" s="46"/>
      <c r="AG5" s="46"/>
      <c r="AH5" s="46"/>
    </row>
    <row r="6" spans="1:34" s="1" customFormat="1">
      <c r="F6" s="22"/>
      <c r="G6" s="33" t="s">
        <v>22</v>
      </c>
      <c r="H6" s="34">
        <f>F$4+F$5*2</f>
        <v>3.1727138593001252</v>
      </c>
      <c r="I6" s="33" t="str">
        <f t="shared" si="0"/>
        <v>&lt;3.17271385930013</v>
      </c>
      <c r="J6" s="33">
        <f>COUNTIF(F$12:F$2462,I6)</f>
        <v>2413</v>
      </c>
      <c r="K6" s="40" t="s">
        <v>28</v>
      </c>
      <c r="L6" s="44">
        <f>(J6-J5)/J$8</f>
        <v>0.10077519379844961</v>
      </c>
      <c r="M6" s="46">
        <f>NORMSDIST(2)-NORMSDIST(1)</f>
        <v>0.13590512198327775</v>
      </c>
      <c r="N6" s="46"/>
      <c r="O6" s="46"/>
      <c r="Q6" s="28"/>
      <c r="R6" s="28"/>
      <c r="S6" s="28"/>
      <c r="T6" s="28"/>
      <c r="U6" s="28"/>
      <c r="V6" s="28"/>
      <c r="X6" s="22"/>
      <c r="Y6" s="33" t="s">
        <v>23</v>
      </c>
      <c r="Z6" s="34">
        <f>X$4+X$5*2</f>
        <v>3.8313754086862639</v>
      </c>
      <c r="AA6" s="33" t="str">
        <f t="shared" si="1"/>
        <v>&lt;3.83137540868626</v>
      </c>
      <c r="AB6" s="33">
        <f>COUNTIF(X$12:X$2462,AA6)</f>
        <v>2390</v>
      </c>
      <c r="AC6" s="40" t="s">
        <v>28</v>
      </c>
      <c r="AD6" s="44">
        <f>(AB6-AB5)/AB$8</f>
        <v>9.5471236230110154E-2</v>
      </c>
      <c r="AE6" s="46">
        <f>NORMSDIST(2)-NORMSDIST(1)</f>
        <v>0.13590512198327775</v>
      </c>
      <c r="AF6" s="46"/>
      <c r="AG6" s="46"/>
      <c r="AH6" s="46"/>
    </row>
    <row r="7" spans="1:34" s="1" customFormat="1">
      <c r="F7" s="22"/>
      <c r="G7" s="33" t="s">
        <v>23</v>
      </c>
      <c r="H7" s="34">
        <f t="shared" ref="H7" si="2">F$4+F$5*3</f>
        <v>4.7604633726053622</v>
      </c>
      <c r="I7" s="33" t="str">
        <f t="shared" ref="I7" si="3">CONCATENATE("&lt;",H9)</f>
        <v>&lt;</v>
      </c>
      <c r="J7" s="33"/>
      <c r="K7" s="40" t="s">
        <v>30</v>
      </c>
      <c r="L7" s="44">
        <f>(J8-J6)/J$8</f>
        <v>1.5503875968992248E-2</v>
      </c>
      <c r="M7" s="46">
        <f>1-NORMSDIST(2)</f>
        <v>2.2750131948179209E-2</v>
      </c>
      <c r="N7" s="46"/>
      <c r="O7" s="46"/>
      <c r="Q7" s="28"/>
      <c r="R7" s="28"/>
      <c r="S7" s="28"/>
      <c r="T7" s="28"/>
      <c r="U7" s="28"/>
      <c r="V7" s="28"/>
      <c r="X7" s="22"/>
      <c r="Y7" s="33"/>
      <c r="Z7" s="34">
        <f t="shared" ref="Z7" si="4">X$4+X$5*3</f>
        <v>5.7471970119064855</v>
      </c>
      <c r="AA7" s="33" t="str">
        <f t="shared" ref="AA7" si="5">CONCATENATE("&lt;",Z9)</f>
        <v>&lt;</v>
      </c>
      <c r="AB7" s="33"/>
      <c r="AC7" s="40" t="s">
        <v>30</v>
      </c>
      <c r="AD7" s="44">
        <f>(AB8-AB6)/AB$8</f>
        <v>2.4887800897592818E-2</v>
      </c>
      <c r="AE7" s="46">
        <f>1-NORMSDIST(2)</f>
        <v>2.2750131948179209E-2</v>
      </c>
      <c r="AF7" s="46"/>
      <c r="AG7" s="46"/>
      <c r="AH7" s="46"/>
    </row>
    <row r="8" spans="1:34" s="1" customFormat="1">
      <c r="F8" s="22"/>
      <c r="G8" s="33"/>
      <c r="H8" s="34"/>
      <c r="I8" s="38" t="s">
        <v>24</v>
      </c>
      <c r="J8" s="39">
        <f>COUNTA(F12:F2462)</f>
        <v>2451</v>
      </c>
      <c r="K8" s="42"/>
      <c r="L8" s="43">
        <f t="shared" ref="L8" si="6">(J8-J7)/J$8</f>
        <v>1</v>
      </c>
      <c r="M8" s="45"/>
      <c r="N8" s="45"/>
      <c r="O8" s="45"/>
      <c r="Q8" s="28"/>
      <c r="R8" s="28"/>
      <c r="S8" s="28"/>
      <c r="T8" s="28"/>
      <c r="U8" s="28"/>
      <c r="V8" s="28"/>
      <c r="X8" s="22"/>
      <c r="Y8" s="33"/>
      <c r="Z8" s="34"/>
      <c r="AA8" s="38" t="s">
        <v>24</v>
      </c>
      <c r="AB8" s="39">
        <f>COUNTA(X12:X2462)</f>
        <v>2451</v>
      </c>
      <c r="AC8" s="42"/>
      <c r="AD8" s="43">
        <f t="shared" ref="AD8" si="7">(AB8-AB7)/AB$8</f>
        <v>1</v>
      </c>
      <c r="AE8" s="45"/>
      <c r="AF8" s="45"/>
      <c r="AG8" s="45"/>
      <c r="AH8" s="45"/>
    </row>
    <row r="9" spans="1:34" s="1" customFormat="1">
      <c r="F9" s="22"/>
      <c r="G9" s="33"/>
      <c r="H9" s="34"/>
      <c r="I9" s="33"/>
      <c r="N9" s="48" t="s">
        <v>45</v>
      </c>
      <c r="O9" s="48" t="s">
        <v>46</v>
      </c>
      <c r="Q9" s="20"/>
      <c r="R9" s="20"/>
      <c r="S9" s="20"/>
      <c r="T9" s="20"/>
      <c r="U9" s="20"/>
      <c r="V9" s="20"/>
      <c r="X9" s="22"/>
      <c r="Y9" s="33"/>
      <c r="Z9" s="34"/>
      <c r="AF9" s="48" t="s">
        <v>45</v>
      </c>
      <c r="AG9" s="48" t="s">
        <v>46</v>
      </c>
    </row>
    <row r="10" spans="1:34" ht="27.75" thickBot="1">
      <c r="A10" s="9" t="s">
        <v>1</v>
      </c>
      <c r="B10" s="7" t="s">
        <v>2</v>
      </c>
      <c r="C10" s="7" t="s">
        <v>3</v>
      </c>
      <c r="D10" s="7" t="s">
        <v>4</v>
      </c>
      <c r="E10" s="7" t="s">
        <v>5</v>
      </c>
      <c r="F10" s="21" t="s">
        <v>10</v>
      </c>
      <c r="G10" s="21"/>
      <c r="H10" s="49" t="s">
        <v>43</v>
      </c>
      <c r="I10" s="32"/>
      <c r="J10" s="21"/>
      <c r="K10" s="50" t="s">
        <v>44</v>
      </c>
      <c r="L10" s="21"/>
      <c r="M10" s="21"/>
      <c r="N10" s="53">
        <f>N11/F5^3</f>
        <v>-0.80800025517250029</v>
      </c>
      <c r="O10" s="54">
        <f>O11/F5^4</f>
        <v>11.629547926677237</v>
      </c>
      <c r="P10" s="31"/>
      <c r="Q10" s="9" t="s">
        <v>1</v>
      </c>
      <c r="R10" s="7" t="s">
        <v>2</v>
      </c>
      <c r="S10" s="7" t="s">
        <v>3</v>
      </c>
      <c r="T10" s="7" t="s">
        <v>4</v>
      </c>
      <c r="U10" s="7" t="s">
        <v>5</v>
      </c>
      <c r="V10" s="7" t="s">
        <v>6</v>
      </c>
      <c r="W10" s="8" t="s">
        <v>7</v>
      </c>
      <c r="X10" s="21" t="s">
        <v>10</v>
      </c>
      <c r="Z10" s="49" t="s">
        <v>43</v>
      </c>
      <c r="AA10" s="32"/>
      <c r="AB10" s="21"/>
      <c r="AC10" s="50" t="s">
        <v>44</v>
      </c>
      <c r="AD10" s="21"/>
      <c r="AF10" s="53">
        <f>AF11/X5^3</f>
        <v>-8.644677322536061E-2</v>
      </c>
      <c r="AG10" s="54">
        <f>AG11/X5^4</f>
        <v>8.3434410357336546</v>
      </c>
    </row>
    <row r="11" spans="1:34" s="1" customFormat="1">
      <c r="A11" s="18">
        <v>38078</v>
      </c>
      <c r="B11" s="19">
        <v>11756.16</v>
      </c>
      <c r="C11" s="19">
        <v>11813.7</v>
      </c>
      <c r="D11" s="19">
        <v>11648.48</v>
      </c>
      <c r="E11" s="19">
        <v>11683.42</v>
      </c>
      <c r="F11" s="19"/>
      <c r="G11" s="19"/>
      <c r="H11" s="27" t="s">
        <v>13</v>
      </c>
      <c r="I11" s="27" t="s">
        <v>15</v>
      </c>
      <c r="J11" s="35"/>
      <c r="K11" s="27" t="s">
        <v>13</v>
      </c>
      <c r="L11" s="27" t="s">
        <v>15</v>
      </c>
      <c r="M11" s="35"/>
      <c r="N11" s="52">
        <f>SUM(N13:N2462)/(J8-1)</f>
        <v>-3.2341299243585517</v>
      </c>
      <c r="O11" s="52">
        <f>SUM(O13:O2462)/(J8-1)</f>
        <v>73.907886969065046</v>
      </c>
      <c r="Q11" s="11">
        <v>38078</v>
      </c>
      <c r="R11" s="10">
        <v>3840</v>
      </c>
      <c r="S11" s="10">
        <v>3850</v>
      </c>
      <c r="T11" s="10">
        <v>3740</v>
      </c>
      <c r="U11" s="10">
        <v>3740</v>
      </c>
      <c r="V11" s="10">
        <v>7380200</v>
      </c>
      <c r="W11" s="10">
        <v>3740</v>
      </c>
      <c r="X11" s="19"/>
      <c r="Z11" s="27" t="s">
        <v>13</v>
      </c>
      <c r="AA11" s="27" t="s">
        <v>15</v>
      </c>
      <c r="AB11" s="35"/>
      <c r="AC11" s="27" t="s">
        <v>13</v>
      </c>
      <c r="AD11" s="27" t="s">
        <v>15</v>
      </c>
      <c r="AF11" s="52">
        <f>SUM(AF13:AF2462)/(AB8-1)</f>
        <v>-0.60787458428791707</v>
      </c>
      <c r="AG11" s="52">
        <f>SUM(AG13:AG2462)/(AB8-1)</f>
        <v>112.39978115957803</v>
      </c>
    </row>
    <row r="12" spans="1:34" s="1" customFormat="1">
      <c r="A12" s="18">
        <v>38079</v>
      </c>
      <c r="B12" s="19">
        <v>11726.87</v>
      </c>
      <c r="C12" s="19">
        <v>11843.93</v>
      </c>
      <c r="D12" s="19">
        <v>11715.41</v>
      </c>
      <c r="E12" s="19">
        <v>11815.95</v>
      </c>
      <c r="F12" s="19">
        <f>(E12-E11)/E12*100</f>
        <v>1.1216195058374541</v>
      </c>
      <c r="G12" s="23"/>
      <c r="H12" s="24">
        <v>-14</v>
      </c>
      <c r="I12" s="25">
        <v>0</v>
      </c>
      <c r="J12" s="36"/>
      <c r="K12" s="36">
        <v>-5</v>
      </c>
      <c r="L12" s="25">
        <v>23</v>
      </c>
      <c r="M12" s="25"/>
      <c r="N12" s="51">
        <f>(F12-F$4)^3</f>
        <v>1.4215689392945279</v>
      </c>
      <c r="O12" s="51">
        <f>(F12-F$4)^4</f>
        <v>1.5984187585445326</v>
      </c>
      <c r="Q12" s="11">
        <v>38079</v>
      </c>
      <c r="R12" s="10">
        <v>3790</v>
      </c>
      <c r="S12" s="10">
        <v>3820</v>
      </c>
      <c r="T12" s="10">
        <v>3760</v>
      </c>
      <c r="U12" s="10">
        <v>3780</v>
      </c>
      <c r="V12" s="10">
        <v>5869500</v>
      </c>
      <c r="W12" s="10">
        <v>3780</v>
      </c>
      <c r="X12" s="19">
        <f>(W12-W11)/W12*100</f>
        <v>1.0582010582010581</v>
      </c>
      <c r="Y12" s="23"/>
      <c r="Z12" s="24">
        <v>-14</v>
      </c>
      <c r="AA12" s="25">
        <v>0</v>
      </c>
      <c r="AB12" s="36"/>
      <c r="AC12" s="36">
        <v>-6</v>
      </c>
      <c r="AD12" s="25">
        <v>15</v>
      </c>
      <c r="AF12" s="51">
        <f>(X12-X$4)^3</f>
        <v>1.1858622712629348</v>
      </c>
      <c r="AG12" s="51">
        <f>(X12-X$4)^4</f>
        <v>1.2551982815841596</v>
      </c>
    </row>
    <row r="13" spans="1:34" s="1" customFormat="1">
      <c r="A13" s="18">
        <v>38082</v>
      </c>
      <c r="B13" s="19">
        <v>11949.31</v>
      </c>
      <c r="C13" s="19">
        <v>12003.92</v>
      </c>
      <c r="D13" s="19">
        <v>11934.58</v>
      </c>
      <c r="E13" s="19">
        <v>11958.32</v>
      </c>
      <c r="F13" s="19">
        <f t="shared" ref="F13:F76" si="8">(E13-E12)/E13*100</f>
        <v>1.1905518500926466</v>
      </c>
      <c r="G13" s="23"/>
      <c r="H13" s="24">
        <v>-13.5</v>
      </c>
      <c r="I13" s="25">
        <v>0</v>
      </c>
      <c r="J13" s="25"/>
      <c r="K13" s="36">
        <v>-4.8</v>
      </c>
      <c r="L13" s="25">
        <v>1</v>
      </c>
      <c r="M13" s="25"/>
      <c r="N13" s="51">
        <f>(F13-F$4)^3</f>
        <v>1.6993754425890992</v>
      </c>
      <c r="O13" s="51">
        <f t="shared" ref="O13:O76" si="9">(F13-F$4)^4</f>
        <v>2.0279276221071711</v>
      </c>
      <c r="Q13" s="11">
        <v>38082</v>
      </c>
      <c r="R13" s="10">
        <v>3880</v>
      </c>
      <c r="S13" s="10">
        <v>3890</v>
      </c>
      <c r="T13" s="10">
        <v>3850</v>
      </c>
      <c r="U13" s="10">
        <v>3870</v>
      </c>
      <c r="V13" s="10">
        <v>7152000</v>
      </c>
      <c r="W13" s="10">
        <v>3870</v>
      </c>
      <c r="X13" s="19">
        <f t="shared" ref="X13:X76" si="10">(W13-W12)/W13*100</f>
        <v>2.3255813953488373</v>
      </c>
      <c r="Y13" s="23"/>
      <c r="Z13" s="24">
        <v>-13.5</v>
      </c>
      <c r="AA13" s="25">
        <v>0</v>
      </c>
      <c r="AB13" s="25"/>
      <c r="AC13" s="36">
        <v>-5.8</v>
      </c>
      <c r="AD13" s="25">
        <v>0</v>
      </c>
      <c r="AF13" s="51">
        <f>(X13-X$4)^3</f>
        <v>12.58185441388914</v>
      </c>
      <c r="AG13" s="51">
        <f t="shared" ref="AG13:AG76" si="11">(X13-X$4)^4</f>
        <v>29.263495936283697</v>
      </c>
    </row>
    <row r="14" spans="1:34" s="1" customFormat="1">
      <c r="A14" s="18">
        <v>38083</v>
      </c>
      <c r="B14" s="19">
        <v>12042.99</v>
      </c>
      <c r="C14" s="19">
        <v>12095.64</v>
      </c>
      <c r="D14" s="19">
        <v>11937.52</v>
      </c>
      <c r="E14" s="19">
        <v>12079.7</v>
      </c>
      <c r="F14" s="19">
        <f t="shared" si="8"/>
        <v>1.0048262787983229</v>
      </c>
      <c r="G14" s="23"/>
      <c r="H14" s="24">
        <v>-13</v>
      </c>
      <c r="I14" s="25">
        <v>0</v>
      </c>
      <c r="J14" s="36"/>
      <c r="K14" s="36">
        <v>-4.5999999999999996</v>
      </c>
      <c r="L14" s="25">
        <v>2</v>
      </c>
      <c r="M14" s="25"/>
      <c r="N14" s="51">
        <f t="shared" ref="N14:N76" si="12">(F14-F$4)^3</f>
        <v>1.0230085816239813</v>
      </c>
      <c r="O14" s="51">
        <f t="shared" si="9"/>
        <v>1.030795156311721</v>
      </c>
      <c r="Q14" s="11">
        <v>38083</v>
      </c>
      <c r="R14" s="10">
        <v>3900</v>
      </c>
      <c r="S14" s="10">
        <v>3920</v>
      </c>
      <c r="T14" s="10">
        <v>3870</v>
      </c>
      <c r="U14" s="10">
        <v>3920</v>
      </c>
      <c r="V14" s="10">
        <v>7311500</v>
      </c>
      <c r="W14" s="10">
        <v>3920</v>
      </c>
      <c r="X14" s="19">
        <f t="shared" si="10"/>
        <v>1.2755102040816326</v>
      </c>
      <c r="Y14" s="23"/>
      <c r="Z14" s="24">
        <v>-13</v>
      </c>
      <c r="AA14" s="25">
        <v>1</v>
      </c>
      <c r="AB14" s="36"/>
      <c r="AC14" s="36">
        <v>-5.6</v>
      </c>
      <c r="AD14" s="25">
        <v>1</v>
      </c>
      <c r="AF14" s="51">
        <f t="shared" ref="AF14:AF77" si="13">(X14-X$4)^3</f>
        <v>2.0764684083961731</v>
      </c>
      <c r="AG14" s="51">
        <f t="shared" si="11"/>
        <v>2.6491127169388613</v>
      </c>
    </row>
    <row r="15" spans="1:34" s="1" customFormat="1">
      <c r="A15" s="18">
        <v>38084</v>
      </c>
      <c r="B15" s="19">
        <v>12017.35</v>
      </c>
      <c r="C15" s="19">
        <v>12097.7</v>
      </c>
      <c r="D15" s="10">
        <v>12001</v>
      </c>
      <c r="E15" s="19">
        <v>12019.62</v>
      </c>
      <c r="F15" s="19">
        <f t="shared" si="8"/>
        <v>-0.49984941287661278</v>
      </c>
      <c r="G15" s="23"/>
      <c r="H15" s="24">
        <v>-12.5</v>
      </c>
      <c r="I15" s="25">
        <v>1</v>
      </c>
      <c r="J15" s="25"/>
      <c r="K15" s="36">
        <v>-4.4000000000000004</v>
      </c>
      <c r="L15" s="25">
        <v>1</v>
      </c>
      <c r="M15" s="25"/>
      <c r="N15" s="51">
        <f t="shared" si="12"/>
        <v>-0.1228110868535887</v>
      </c>
      <c r="O15" s="51">
        <f t="shared" si="9"/>
        <v>6.1045000234051974E-2</v>
      </c>
      <c r="Q15" s="11">
        <v>38084</v>
      </c>
      <c r="R15" s="10">
        <v>3870</v>
      </c>
      <c r="S15" s="10">
        <v>3900</v>
      </c>
      <c r="T15" s="10">
        <v>3870</v>
      </c>
      <c r="U15" s="10">
        <v>3880</v>
      </c>
      <c r="V15" s="10">
        <v>3190400</v>
      </c>
      <c r="W15" s="10">
        <v>3880</v>
      </c>
      <c r="X15" s="19">
        <f t="shared" si="10"/>
        <v>-1.0309278350515463</v>
      </c>
      <c r="Y15" s="23"/>
      <c r="Z15" s="24">
        <v>-12.5</v>
      </c>
      <c r="AA15" s="25">
        <v>0</v>
      </c>
      <c r="AB15" s="25"/>
      <c r="AC15" s="36">
        <v>-5.4</v>
      </c>
      <c r="AD15" s="25">
        <v>2</v>
      </c>
      <c r="AF15" s="51">
        <f t="shared" si="13"/>
        <v>-1.0948290471500028</v>
      </c>
      <c r="AG15" s="51">
        <f t="shared" si="11"/>
        <v>1.1283965465698611</v>
      </c>
    </row>
    <row r="16" spans="1:34" s="1" customFormat="1">
      <c r="A16" s="18">
        <v>38085</v>
      </c>
      <c r="B16" s="19">
        <v>12013.16</v>
      </c>
      <c r="C16" s="19">
        <v>12119.31</v>
      </c>
      <c r="D16" s="19">
        <v>11961.56</v>
      </c>
      <c r="E16" s="19">
        <v>12092.59</v>
      </c>
      <c r="F16" s="19">
        <f t="shared" si="8"/>
        <v>0.60342738817738251</v>
      </c>
      <c r="G16" s="23"/>
      <c r="H16" s="24">
        <v>-12</v>
      </c>
      <c r="I16" s="25">
        <v>0</v>
      </c>
      <c r="J16" s="36"/>
      <c r="K16" s="36">
        <v>-4.2</v>
      </c>
      <c r="L16" s="25">
        <v>3</v>
      </c>
      <c r="M16" s="25"/>
      <c r="N16" s="51">
        <f t="shared" si="12"/>
        <v>0.22277927222782154</v>
      </c>
      <c r="O16" s="51">
        <f t="shared" si="9"/>
        <v>0.1350515919269247</v>
      </c>
      <c r="Q16" s="11">
        <v>38085</v>
      </c>
      <c r="R16" s="10">
        <v>3900</v>
      </c>
      <c r="S16" s="10">
        <v>3960</v>
      </c>
      <c r="T16" s="10">
        <v>3880</v>
      </c>
      <c r="U16" s="10">
        <v>3920</v>
      </c>
      <c r="V16" s="10">
        <v>6881100</v>
      </c>
      <c r="W16" s="10">
        <v>3920</v>
      </c>
      <c r="X16" s="19">
        <f t="shared" si="10"/>
        <v>1.0204081632653061</v>
      </c>
      <c r="Y16" s="23"/>
      <c r="Z16" s="24">
        <v>-12</v>
      </c>
      <c r="AA16" s="25">
        <v>0</v>
      </c>
      <c r="AB16" s="36"/>
      <c r="AC16" s="36">
        <v>-5.2</v>
      </c>
      <c r="AD16" s="25">
        <v>2</v>
      </c>
      <c r="AF16" s="51">
        <f t="shared" si="13"/>
        <v>1.0633192080281824</v>
      </c>
      <c r="AG16" s="51">
        <f t="shared" si="11"/>
        <v>1.0853043545246446</v>
      </c>
    </row>
    <row r="17" spans="1:33" s="1" customFormat="1">
      <c r="A17" s="18">
        <v>38086</v>
      </c>
      <c r="B17" s="19">
        <v>12012.63</v>
      </c>
      <c r="C17" s="19">
        <v>12012.63</v>
      </c>
      <c r="D17" s="19">
        <v>11862.34</v>
      </c>
      <c r="E17" s="19">
        <v>11897.51</v>
      </c>
      <c r="F17" s="19">
        <f t="shared" si="8"/>
        <v>-1.6396708218778544</v>
      </c>
      <c r="G17" s="23"/>
      <c r="H17" s="24">
        <v>-11.5</v>
      </c>
      <c r="I17" s="25">
        <v>1</v>
      </c>
      <c r="J17" s="25"/>
      <c r="K17" s="36">
        <v>-4</v>
      </c>
      <c r="L17" s="25">
        <v>5</v>
      </c>
      <c r="M17" s="25"/>
      <c r="N17" s="51">
        <f t="shared" si="12"/>
        <v>-4.3858626591733589</v>
      </c>
      <c r="O17" s="51">
        <f t="shared" si="9"/>
        <v>7.179155669704163</v>
      </c>
      <c r="Q17" s="11">
        <v>38086</v>
      </c>
      <c r="R17" s="10">
        <v>3930</v>
      </c>
      <c r="S17" s="10">
        <v>3930</v>
      </c>
      <c r="T17" s="10">
        <v>3870</v>
      </c>
      <c r="U17" s="10">
        <v>3900</v>
      </c>
      <c r="V17" s="10">
        <v>4091200</v>
      </c>
      <c r="W17" s="10">
        <v>3900</v>
      </c>
      <c r="X17" s="19">
        <f t="shared" si="10"/>
        <v>-0.51282051282051277</v>
      </c>
      <c r="Y17" s="23"/>
      <c r="Z17" s="24">
        <v>-11.5</v>
      </c>
      <c r="AA17" s="25">
        <v>1</v>
      </c>
      <c r="AB17" s="25"/>
      <c r="AC17" s="36">
        <v>-5</v>
      </c>
      <c r="AD17" s="25">
        <v>4</v>
      </c>
      <c r="AF17" s="51">
        <f t="shared" si="13"/>
        <v>-0.13465287022259564</v>
      </c>
      <c r="AG17" s="51">
        <f t="shared" si="11"/>
        <v>6.9016694224065867E-2</v>
      </c>
    </row>
    <row r="18" spans="1:33" s="1" customFormat="1">
      <c r="A18" s="18">
        <v>38089</v>
      </c>
      <c r="B18" s="19">
        <v>11926.48</v>
      </c>
      <c r="C18" s="19">
        <v>12085.07</v>
      </c>
      <c r="D18" s="19">
        <v>11926.48</v>
      </c>
      <c r="E18" s="19">
        <v>12042.7</v>
      </c>
      <c r="F18" s="19">
        <f t="shared" si="8"/>
        <v>1.2056266451875453</v>
      </c>
      <c r="G18" s="23"/>
      <c r="H18" s="24">
        <v>-11</v>
      </c>
      <c r="I18" s="25">
        <v>0</v>
      </c>
      <c r="J18" s="36"/>
      <c r="K18" s="36">
        <v>-3.8</v>
      </c>
      <c r="L18" s="25">
        <v>8</v>
      </c>
      <c r="M18" s="25"/>
      <c r="N18" s="51">
        <f t="shared" si="12"/>
        <v>1.7645943561210895</v>
      </c>
      <c r="O18" s="51">
        <f t="shared" si="9"/>
        <v>2.1323566642038405</v>
      </c>
      <c r="Q18" s="11">
        <v>38089</v>
      </c>
      <c r="R18" s="10">
        <v>3900</v>
      </c>
      <c r="S18" s="10">
        <v>3920</v>
      </c>
      <c r="T18" s="10">
        <v>3880</v>
      </c>
      <c r="U18" s="10">
        <v>3890</v>
      </c>
      <c r="V18" s="10">
        <v>2682800</v>
      </c>
      <c r="W18" s="10">
        <v>3890</v>
      </c>
      <c r="X18" s="19">
        <f t="shared" si="10"/>
        <v>-0.25706940874035988</v>
      </c>
      <c r="Y18" s="23"/>
      <c r="Z18" s="24">
        <v>-11</v>
      </c>
      <c r="AA18" s="25">
        <v>1</v>
      </c>
      <c r="AB18" s="36"/>
      <c r="AC18" s="36">
        <v>-4.8</v>
      </c>
      <c r="AD18" s="25">
        <v>3</v>
      </c>
      <c r="AF18" s="51">
        <f t="shared" si="13"/>
        <v>-1.6935313149443045E-2</v>
      </c>
      <c r="AG18" s="51">
        <f t="shared" si="11"/>
        <v>4.3490156993323996E-3</v>
      </c>
    </row>
    <row r="19" spans="1:33" s="1" customFormat="1">
      <c r="A19" s="18">
        <v>38090</v>
      </c>
      <c r="B19" s="19">
        <v>12140.12</v>
      </c>
      <c r="C19" s="19">
        <v>12170.96</v>
      </c>
      <c r="D19" s="19">
        <v>12096.96</v>
      </c>
      <c r="E19" s="19">
        <v>12127.82</v>
      </c>
      <c r="F19" s="19">
        <f t="shared" si="8"/>
        <v>0.70185738244795015</v>
      </c>
      <c r="G19" s="23"/>
      <c r="H19" s="24">
        <v>-10.5</v>
      </c>
      <c r="I19" s="25">
        <v>2</v>
      </c>
      <c r="J19" s="25"/>
      <c r="K19" s="36">
        <v>-3.6</v>
      </c>
      <c r="L19" s="25">
        <v>3</v>
      </c>
      <c r="M19" s="25"/>
      <c r="N19" s="51">
        <f t="shared" si="12"/>
        <v>0.34986991007016244</v>
      </c>
      <c r="O19" s="51">
        <f t="shared" si="9"/>
        <v>0.24653322551554607</v>
      </c>
      <c r="Q19" s="11">
        <v>38090</v>
      </c>
      <c r="R19" s="10">
        <v>3910</v>
      </c>
      <c r="S19" s="10">
        <v>3910</v>
      </c>
      <c r="T19" s="10">
        <v>3850</v>
      </c>
      <c r="U19" s="10">
        <v>3850</v>
      </c>
      <c r="V19" s="10">
        <v>2734600</v>
      </c>
      <c r="W19" s="10">
        <v>3850</v>
      </c>
      <c r="X19" s="19">
        <f t="shared" si="10"/>
        <v>-1.0389610389610389</v>
      </c>
      <c r="Y19" s="23"/>
      <c r="Z19" s="24">
        <v>-10.5</v>
      </c>
      <c r="AA19" s="25">
        <v>0</v>
      </c>
      <c r="AB19" s="25"/>
      <c r="AC19" s="36">
        <v>-4.5999999999999996</v>
      </c>
      <c r="AD19" s="25">
        <v>2</v>
      </c>
      <c r="AF19" s="51">
        <f t="shared" si="13"/>
        <v>-1.1206291546064233</v>
      </c>
      <c r="AG19" s="51">
        <f t="shared" si="11"/>
        <v>1.1639899287890469</v>
      </c>
    </row>
    <row r="20" spans="1:33" s="1" customFormat="1">
      <c r="A20" s="18">
        <v>38091</v>
      </c>
      <c r="B20" s="19">
        <v>12064.49</v>
      </c>
      <c r="C20" s="19">
        <v>12134.27</v>
      </c>
      <c r="D20" s="19">
        <v>12034.46</v>
      </c>
      <c r="E20" s="19">
        <v>12098.18</v>
      </c>
      <c r="F20" s="19">
        <f t="shared" si="8"/>
        <v>-0.24499552825300511</v>
      </c>
      <c r="G20" s="23"/>
      <c r="H20" s="24">
        <v>-10</v>
      </c>
      <c r="I20" s="25">
        <v>1</v>
      </c>
      <c r="J20" s="36"/>
      <c r="K20" s="36">
        <v>-3.4</v>
      </c>
      <c r="L20" s="25">
        <v>5</v>
      </c>
      <c r="M20" s="25"/>
      <c r="N20" s="51">
        <f t="shared" si="12"/>
        <v>-1.4209478870799194E-2</v>
      </c>
      <c r="O20" s="51">
        <f t="shared" si="9"/>
        <v>3.4416830061033189E-3</v>
      </c>
      <c r="Q20" s="11">
        <v>38091</v>
      </c>
      <c r="R20" s="10">
        <v>3880</v>
      </c>
      <c r="S20" s="10">
        <v>3890</v>
      </c>
      <c r="T20" s="10">
        <v>3820</v>
      </c>
      <c r="U20" s="10">
        <v>3850</v>
      </c>
      <c r="V20" s="10">
        <v>3916900</v>
      </c>
      <c r="W20" s="10">
        <v>3850</v>
      </c>
      <c r="X20" s="19">
        <f t="shared" si="10"/>
        <v>0</v>
      </c>
      <c r="Y20" s="23"/>
      <c r="Z20" s="24">
        <v>-10</v>
      </c>
      <c r="AA20" s="25">
        <v>2</v>
      </c>
      <c r="AB20" s="36"/>
      <c r="AC20" s="36">
        <v>-4.4000000000000004</v>
      </c>
      <c r="AD20" s="25">
        <v>3</v>
      </c>
      <c r="AF20" s="51">
        <f t="shared" si="13"/>
        <v>1.9205286566845341E-11</v>
      </c>
      <c r="AG20" s="51">
        <f t="shared" si="11"/>
        <v>5.1431326109964725E-15</v>
      </c>
    </row>
    <row r="21" spans="1:33" s="1" customFormat="1">
      <c r="A21" s="18">
        <v>38092</v>
      </c>
      <c r="B21" s="19">
        <v>12118.03</v>
      </c>
      <c r="C21" s="19">
        <v>12189.98</v>
      </c>
      <c r="D21" s="19">
        <v>11770.4</v>
      </c>
      <c r="E21" s="19">
        <v>11800.4</v>
      </c>
      <c r="F21" s="19">
        <f t="shared" si="8"/>
        <v>-2.5234737805498177</v>
      </c>
      <c r="G21" s="23"/>
      <c r="H21" s="24">
        <v>-9.5</v>
      </c>
      <c r="I21" s="25">
        <v>0</v>
      </c>
      <c r="J21" s="25"/>
      <c r="K21" s="36">
        <v>-3.2</v>
      </c>
      <c r="L21" s="25">
        <v>8</v>
      </c>
      <c r="M21" s="25"/>
      <c r="N21" s="51">
        <f t="shared" si="12"/>
        <v>-16.016130493737045</v>
      </c>
      <c r="O21" s="51">
        <f t="shared" si="9"/>
        <v>40.371677763720399</v>
      </c>
      <c r="Q21" s="11">
        <v>38092</v>
      </c>
      <c r="R21" s="10">
        <v>3870</v>
      </c>
      <c r="S21" s="10">
        <v>3900</v>
      </c>
      <c r="T21" s="10">
        <v>3780</v>
      </c>
      <c r="U21" s="10">
        <v>3830</v>
      </c>
      <c r="V21" s="10">
        <v>7226200</v>
      </c>
      <c r="W21" s="10">
        <v>3830</v>
      </c>
      <c r="X21" s="19">
        <f t="shared" si="10"/>
        <v>-0.52219321148825071</v>
      </c>
      <c r="Y21" s="23"/>
      <c r="Z21" s="24">
        <v>-9.5</v>
      </c>
      <c r="AA21" s="25">
        <v>0</v>
      </c>
      <c r="AB21" s="25"/>
      <c r="AC21" s="36">
        <v>-4.2</v>
      </c>
      <c r="AD21" s="25">
        <v>10</v>
      </c>
      <c r="AF21" s="51">
        <f t="shared" si="13"/>
        <v>-0.14217568601916006</v>
      </c>
      <c r="AG21" s="51">
        <f t="shared" si="11"/>
        <v>7.420510374847536E-2</v>
      </c>
    </row>
    <row r="22" spans="1:33" s="1" customFormat="1">
      <c r="A22" s="18">
        <v>38093</v>
      </c>
      <c r="B22" s="19">
        <v>11817.97</v>
      </c>
      <c r="C22" s="19">
        <v>11864.41</v>
      </c>
      <c r="D22" s="19">
        <v>11690.24</v>
      </c>
      <c r="E22" s="19">
        <v>11824.56</v>
      </c>
      <c r="F22" s="19">
        <f t="shared" si="8"/>
        <v>0.20432049902913813</v>
      </c>
      <c r="G22" s="23"/>
      <c r="H22" s="24">
        <v>-9</v>
      </c>
      <c r="I22" s="25">
        <v>0</v>
      </c>
      <c r="J22" s="36"/>
      <c r="K22" s="36">
        <v>-3</v>
      </c>
      <c r="L22" s="25">
        <v>13</v>
      </c>
      <c r="M22" s="25"/>
      <c r="N22" s="51">
        <f t="shared" si="12"/>
        <v>8.8833330258199141E-3</v>
      </c>
      <c r="O22" s="51">
        <f t="shared" si="9"/>
        <v>1.8397886056280052E-3</v>
      </c>
      <c r="Q22" s="11">
        <v>38093</v>
      </c>
      <c r="R22" s="10">
        <v>3850</v>
      </c>
      <c r="S22" s="10">
        <v>3940</v>
      </c>
      <c r="T22" s="10">
        <v>3840</v>
      </c>
      <c r="U22" s="10">
        <v>3920</v>
      </c>
      <c r="V22" s="10">
        <v>6172900</v>
      </c>
      <c r="W22" s="10">
        <v>3920</v>
      </c>
      <c r="X22" s="19">
        <f t="shared" si="10"/>
        <v>2.295918367346939</v>
      </c>
      <c r="Y22" s="23"/>
      <c r="Z22" s="24">
        <v>-9</v>
      </c>
      <c r="AA22" s="25">
        <v>0</v>
      </c>
      <c r="AB22" s="36"/>
      <c r="AC22" s="36">
        <v>-4</v>
      </c>
      <c r="AD22" s="25">
        <v>6</v>
      </c>
      <c r="AF22" s="51">
        <f t="shared" si="13"/>
        <v>12.106574747504043</v>
      </c>
      <c r="AG22" s="51">
        <f t="shared" si="11"/>
        <v>27.79894944198136</v>
      </c>
    </row>
    <row r="23" spans="1:33" s="1" customFormat="1">
      <c r="A23" s="18">
        <v>38096</v>
      </c>
      <c r="B23" s="19">
        <v>11854.64</v>
      </c>
      <c r="C23" s="19">
        <v>11861.17</v>
      </c>
      <c r="D23" s="19">
        <v>11623.65</v>
      </c>
      <c r="E23" s="19">
        <v>11764.21</v>
      </c>
      <c r="F23" s="19">
        <f t="shared" si="8"/>
        <v>-0.51299662280765446</v>
      </c>
      <c r="G23" s="23"/>
      <c r="H23" s="24">
        <v>-8.5</v>
      </c>
      <c r="I23" s="25">
        <v>0</v>
      </c>
      <c r="J23" s="25"/>
      <c r="K23" s="36">
        <v>-2.8</v>
      </c>
      <c r="L23" s="25">
        <v>12</v>
      </c>
      <c r="M23" s="25"/>
      <c r="N23" s="51">
        <f t="shared" si="12"/>
        <v>-0.13281606714554622</v>
      </c>
      <c r="O23" s="51">
        <f t="shared" si="9"/>
        <v>6.7764278931757002E-2</v>
      </c>
      <c r="Q23" s="11">
        <v>38096</v>
      </c>
      <c r="R23" s="10">
        <v>3920</v>
      </c>
      <c r="S23" s="10">
        <v>3950</v>
      </c>
      <c r="T23" s="10">
        <v>3850</v>
      </c>
      <c r="U23" s="10">
        <v>3910</v>
      </c>
      <c r="V23" s="10">
        <v>7979400</v>
      </c>
      <c r="W23" s="10">
        <v>3910</v>
      </c>
      <c r="X23" s="19">
        <f t="shared" si="10"/>
        <v>-0.25575447570332482</v>
      </c>
      <c r="Y23" s="23"/>
      <c r="Z23" s="24">
        <v>-8.5</v>
      </c>
      <c r="AA23" s="25">
        <v>2</v>
      </c>
      <c r="AB23" s="25"/>
      <c r="AC23" s="36">
        <v>-3.8</v>
      </c>
      <c r="AD23" s="25">
        <v>5</v>
      </c>
      <c r="AF23" s="51">
        <f t="shared" si="13"/>
        <v>-1.6676495010602647E-2</v>
      </c>
      <c r="AG23" s="51">
        <f t="shared" si="11"/>
        <v>4.260622310094349E-3</v>
      </c>
    </row>
    <row r="24" spans="1:33" s="1" customFormat="1">
      <c r="A24" s="18">
        <v>38097</v>
      </c>
      <c r="B24" s="19">
        <v>11821.46</v>
      </c>
      <c r="C24" s="19">
        <v>12037.95</v>
      </c>
      <c r="D24" s="19">
        <v>11768.08</v>
      </c>
      <c r="E24" s="19">
        <v>11952.26</v>
      </c>
      <c r="F24" s="19">
        <f t="shared" si="8"/>
        <v>1.5733426147021656</v>
      </c>
      <c r="G24" s="23"/>
      <c r="H24" s="24">
        <v>-8</v>
      </c>
      <c r="I24" s="25">
        <v>0</v>
      </c>
      <c r="J24" s="36"/>
      <c r="K24" s="36">
        <v>-2.6</v>
      </c>
      <c r="L24" s="25">
        <v>13</v>
      </c>
      <c r="M24" s="25"/>
      <c r="N24" s="51">
        <f t="shared" si="12"/>
        <v>3.915383198889764</v>
      </c>
      <c r="O24" s="51">
        <f t="shared" si="9"/>
        <v>6.1711442369951879</v>
      </c>
      <c r="Q24" s="11">
        <v>38097</v>
      </c>
      <c r="R24" s="10">
        <v>3920</v>
      </c>
      <c r="S24" s="10">
        <v>3970</v>
      </c>
      <c r="T24" s="10">
        <v>3900</v>
      </c>
      <c r="U24" s="10">
        <v>3960</v>
      </c>
      <c r="V24" s="10">
        <v>6417700</v>
      </c>
      <c r="W24" s="10">
        <v>3960</v>
      </c>
      <c r="X24" s="19">
        <f t="shared" si="10"/>
        <v>1.2626262626262625</v>
      </c>
      <c r="Y24" s="23"/>
      <c r="Z24" s="24">
        <v>-8</v>
      </c>
      <c r="AA24" s="25">
        <v>0</v>
      </c>
      <c r="AB24" s="36"/>
      <c r="AC24" s="36">
        <v>-3.6</v>
      </c>
      <c r="AD24" s="25">
        <v>10</v>
      </c>
      <c r="AF24" s="51">
        <f t="shared" si="13"/>
        <v>2.0141915147325613</v>
      </c>
      <c r="AG24" s="51">
        <f t="shared" si="11"/>
        <v>2.5437105004244396</v>
      </c>
    </row>
    <row r="25" spans="1:33" s="1" customFormat="1">
      <c r="A25" s="18">
        <v>38098</v>
      </c>
      <c r="B25" s="19">
        <v>11943.9</v>
      </c>
      <c r="C25" s="19">
        <v>12001.27</v>
      </c>
      <c r="D25" s="19">
        <v>11881.42</v>
      </c>
      <c r="E25" s="19">
        <v>11944.3</v>
      </c>
      <c r="F25" s="19">
        <f t="shared" si="8"/>
        <v>-6.6642666376438522E-2</v>
      </c>
      <c r="G25" s="23"/>
      <c r="H25" s="24">
        <v>-7.5</v>
      </c>
      <c r="I25" s="25">
        <v>1</v>
      </c>
      <c r="J25" s="25"/>
      <c r="K25" s="36">
        <v>-2.4</v>
      </c>
      <c r="L25" s="25">
        <v>26</v>
      </c>
      <c r="M25" s="25"/>
      <c r="N25" s="51">
        <f t="shared" si="12"/>
        <v>-2.6039684448151475E-4</v>
      </c>
      <c r="O25" s="51">
        <f t="shared" si="9"/>
        <v>1.6628291253290997E-5</v>
      </c>
      <c r="Q25" s="11">
        <v>38098</v>
      </c>
      <c r="R25" s="10">
        <v>3990</v>
      </c>
      <c r="S25" s="10">
        <v>4010</v>
      </c>
      <c r="T25" s="10">
        <v>3960</v>
      </c>
      <c r="U25" s="10">
        <v>4000</v>
      </c>
      <c r="V25" s="10">
        <v>9395100</v>
      </c>
      <c r="W25" s="10">
        <v>4000</v>
      </c>
      <c r="X25" s="19">
        <f t="shared" si="10"/>
        <v>1</v>
      </c>
      <c r="Y25" s="23"/>
      <c r="Z25" s="24">
        <v>-7.5</v>
      </c>
      <c r="AA25" s="25">
        <v>3</v>
      </c>
      <c r="AB25" s="25"/>
      <c r="AC25" s="36">
        <v>-3.4</v>
      </c>
      <c r="AD25" s="25">
        <v>15</v>
      </c>
      <c r="AF25" s="51">
        <f t="shared" si="13"/>
        <v>1.0008036084286589</v>
      </c>
      <c r="AG25" s="51">
        <f t="shared" si="11"/>
        <v>1.0010716213873723</v>
      </c>
    </row>
    <row r="26" spans="1:33" s="1" customFormat="1">
      <c r="A26" s="18">
        <v>38099</v>
      </c>
      <c r="B26" s="19">
        <v>12026.09</v>
      </c>
      <c r="C26" s="19">
        <v>12074.14</v>
      </c>
      <c r="D26" s="19">
        <v>11952.78</v>
      </c>
      <c r="E26" s="19">
        <v>11980.1</v>
      </c>
      <c r="F26" s="19">
        <f t="shared" si="8"/>
        <v>0.2988288912446565</v>
      </c>
      <c r="G26" s="23"/>
      <c r="H26" s="24">
        <v>-7</v>
      </c>
      <c r="I26" s="25">
        <v>2</v>
      </c>
      <c r="J26" s="36"/>
      <c r="K26" s="36">
        <v>-2.2000000000000002</v>
      </c>
      <c r="L26" s="25">
        <v>29</v>
      </c>
      <c r="M26" s="25"/>
      <c r="N26" s="51">
        <f t="shared" si="12"/>
        <v>2.7438144681289724E-2</v>
      </c>
      <c r="O26" s="51">
        <f t="shared" si="9"/>
        <v>8.2757301765432299E-3</v>
      </c>
      <c r="Q26" s="11">
        <v>38099</v>
      </c>
      <c r="R26" s="10">
        <v>4060</v>
      </c>
      <c r="S26" s="10">
        <v>4150</v>
      </c>
      <c r="T26" s="10">
        <v>4050</v>
      </c>
      <c r="U26" s="10">
        <v>4120</v>
      </c>
      <c r="V26" s="10">
        <v>17308600</v>
      </c>
      <c r="W26" s="10">
        <v>4120</v>
      </c>
      <c r="X26" s="19">
        <f t="shared" si="10"/>
        <v>2.912621359223301</v>
      </c>
      <c r="Y26" s="23"/>
      <c r="Z26" s="24">
        <v>-7</v>
      </c>
      <c r="AA26" s="25">
        <v>1</v>
      </c>
      <c r="AB26" s="36"/>
      <c r="AC26" s="36">
        <v>-3.2</v>
      </c>
      <c r="AD26" s="25">
        <v>13</v>
      </c>
      <c r="AF26" s="51">
        <f t="shared" si="13"/>
        <v>24.71564090602028</v>
      </c>
      <c r="AG26" s="51">
        <f t="shared" si="11"/>
        <v>71.993922402895564</v>
      </c>
    </row>
    <row r="27" spans="1:33" s="1" customFormat="1">
      <c r="A27" s="18">
        <v>38100</v>
      </c>
      <c r="B27" s="19">
        <v>12050.7</v>
      </c>
      <c r="C27" s="19">
        <v>12120.66</v>
      </c>
      <c r="D27" s="19">
        <v>12015.22</v>
      </c>
      <c r="E27" s="19">
        <v>12120.66</v>
      </c>
      <c r="F27" s="19">
        <f t="shared" si="8"/>
        <v>1.1596728230970879</v>
      </c>
      <c r="G27" s="23"/>
      <c r="H27" s="24">
        <v>-6.5</v>
      </c>
      <c r="I27" s="25">
        <v>5</v>
      </c>
      <c r="J27" s="25"/>
      <c r="K27" s="36">
        <v>-2</v>
      </c>
      <c r="L27" s="25">
        <v>40</v>
      </c>
      <c r="M27" s="25"/>
      <c r="N27" s="51">
        <f t="shared" si="12"/>
        <v>1.5708394557018368</v>
      </c>
      <c r="O27" s="51">
        <f t="shared" si="9"/>
        <v>1.8260348769278691</v>
      </c>
      <c r="Q27" s="11">
        <v>38100</v>
      </c>
      <c r="R27" s="10">
        <v>4100</v>
      </c>
      <c r="S27" s="10">
        <v>4140</v>
      </c>
      <c r="T27" s="10">
        <v>4090</v>
      </c>
      <c r="U27" s="10">
        <v>4110</v>
      </c>
      <c r="V27" s="10">
        <v>7858200</v>
      </c>
      <c r="W27" s="10">
        <v>4110</v>
      </c>
      <c r="X27" s="19">
        <f t="shared" si="10"/>
        <v>-0.24330900243309003</v>
      </c>
      <c r="Y27" s="23"/>
      <c r="Z27" s="24">
        <v>-6.5</v>
      </c>
      <c r="AA27" s="25">
        <v>2</v>
      </c>
      <c r="AB27" s="25"/>
      <c r="AC27" s="36">
        <v>-3</v>
      </c>
      <c r="AD27" s="25">
        <v>14</v>
      </c>
      <c r="AF27" s="51">
        <f t="shared" si="13"/>
        <v>-1.4356207523039561E-2</v>
      </c>
      <c r="AG27" s="51">
        <f t="shared" si="11"/>
        <v>3.4891499710199571E-3</v>
      </c>
    </row>
    <row r="28" spans="1:33" s="1" customFormat="1">
      <c r="A28" s="18">
        <v>38103</v>
      </c>
      <c r="B28" s="19">
        <v>12135.31</v>
      </c>
      <c r="C28" s="19">
        <v>12195.66</v>
      </c>
      <c r="D28" s="19">
        <v>12095.7</v>
      </c>
      <c r="E28" s="19">
        <v>12163.89</v>
      </c>
      <c r="F28" s="19">
        <f t="shared" si="8"/>
        <v>0.35539617671649087</v>
      </c>
      <c r="G28" s="23"/>
      <c r="H28" s="24">
        <v>-6</v>
      </c>
      <c r="I28" s="25">
        <v>0</v>
      </c>
      <c r="J28" s="36"/>
      <c r="K28" s="36">
        <v>-1.8</v>
      </c>
      <c r="L28" s="25">
        <v>34</v>
      </c>
      <c r="M28" s="25"/>
      <c r="N28" s="51">
        <f t="shared" si="12"/>
        <v>4.5952472652725937E-2</v>
      </c>
      <c r="O28" s="51">
        <f t="shared" si="9"/>
        <v>1.645931841610998E-2</v>
      </c>
      <c r="Q28" s="11">
        <v>38103</v>
      </c>
      <c r="R28" s="10">
        <v>4160</v>
      </c>
      <c r="S28" s="10">
        <v>4180</v>
      </c>
      <c r="T28" s="10">
        <v>4080</v>
      </c>
      <c r="U28" s="10">
        <v>4080</v>
      </c>
      <c r="V28" s="10">
        <v>5346400</v>
      </c>
      <c r="W28" s="10">
        <v>4080</v>
      </c>
      <c r="X28" s="19">
        <f t="shared" si="10"/>
        <v>-0.73529411764705876</v>
      </c>
      <c r="Y28" s="23"/>
      <c r="Z28" s="24">
        <v>-6</v>
      </c>
      <c r="AA28" s="25">
        <v>2</v>
      </c>
      <c r="AB28" s="36"/>
      <c r="AC28" s="36">
        <v>-2.8</v>
      </c>
      <c r="AD28" s="25">
        <v>13</v>
      </c>
      <c r="AF28" s="51">
        <f t="shared" si="13"/>
        <v>-0.39710803251989307</v>
      </c>
      <c r="AG28" s="51">
        <f t="shared" si="11"/>
        <v>0.29188485574299833</v>
      </c>
    </row>
    <row r="29" spans="1:33" s="1" customFormat="1">
      <c r="A29" s="18">
        <v>38104</v>
      </c>
      <c r="B29" s="19">
        <v>12115.05</v>
      </c>
      <c r="C29" s="19">
        <v>12115.05</v>
      </c>
      <c r="D29" s="19">
        <v>12025.21</v>
      </c>
      <c r="E29" s="19">
        <v>12044.88</v>
      </c>
      <c r="F29" s="19">
        <f t="shared" si="8"/>
        <v>-0.98805467551358106</v>
      </c>
      <c r="G29" s="23"/>
      <c r="H29" s="24">
        <v>-5.5</v>
      </c>
      <c r="I29" s="25">
        <v>4</v>
      </c>
      <c r="J29" s="25"/>
      <c r="K29" s="36">
        <v>-1.6</v>
      </c>
      <c r="L29" s="25">
        <v>43</v>
      </c>
      <c r="M29" s="25"/>
      <c r="N29" s="51">
        <f t="shared" si="12"/>
        <v>-0.95645629044447289</v>
      </c>
      <c r="O29" s="51">
        <f t="shared" si="9"/>
        <v>0.94236721890411357</v>
      </c>
      <c r="Q29" s="11">
        <v>38104</v>
      </c>
      <c r="R29" s="10">
        <v>4060</v>
      </c>
      <c r="S29" s="10">
        <v>4100</v>
      </c>
      <c r="T29" s="10">
        <v>4040</v>
      </c>
      <c r="U29" s="10">
        <v>4090</v>
      </c>
      <c r="V29" s="10">
        <v>4323900</v>
      </c>
      <c r="W29" s="10">
        <v>4090</v>
      </c>
      <c r="X29" s="19">
        <f t="shared" si="10"/>
        <v>0.24449877750611246</v>
      </c>
      <c r="Y29" s="23"/>
      <c r="Z29" s="24">
        <v>-5.5</v>
      </c>
      <c r="AA29" s="25">
        <v>1</v>
      </c>
      <c r="AB29" s="25"/>
      <c r="AC29" s="36">
        <v>-2.6</v>
      </c>
      <c r="AD29" s="25">
        <v>29</v>
      </c>
      <c r="AF29" s="51">
        <f t="shared" si="13"/>
        <v>1.466413107530383E-2</v>
      </c>
      <c r="AG29" s="51">
        <f t="shared" si="11"/>
        <v>3.5892891424701575E-3</v>
      </c>
    </row>
    <row r="30" spans="1:33" s="1" customFormat="1">
      <c r="A30" s="18">
        <v>38105</v>
      </c>
      <c r="B30" s="19">
        <v>12077.21</v>
      </c>
      <c r="C30" s="19">
        <v>12085.39</v>
      </c>
      <c r="D30" s="19">
        <v>11969.33</v>
      </c>
      <c r="E30" s="19">
        <v>12004.29</v>
      </c>
      <c r="F30" s="19">
        <f t="shared" si="8"/>
        <v>-0.33812911884000074</v>
      </c>
      <c r="G30" s="23"/>
      <c r="H30" s="24">
        <v>-5</v>
      </c>
      <c r="I30" s="25">
        <v>6</v>
      </c>
      <c r="J30" s="36"/>
      <c r="K30" s="36">
        <v>-1.4</v>
      </c>
      <c r="L30" s="25">
        <v>73</v>
      </c>
      <c r="M30" s="25"/>
      <c r="N30" s="51">
        <f t="shared" si="12"/>
        <v>-3.771129381610392E-2</v>
      </c>
      <c r="O30" s="51">
        <f t="shared" si="9"/>
        <v>1.2646254285588009E-2</v>
      </c>
      <c r="Q30" s="11">
        <v>38105</v>
      </c>
      <c r="R30" s="10">
        <v>4080</v>
      </c>
      <c r="S30" s="10">
        <v>4100</v>
      </c>
      <c r="T30" s="10">
        <v>4050</v>
      </c>
      <c r="U30" s="10">
        <v>4050</v>
      </c>
      <c r="V30" s="10">
        <v>4658700</v>
      </c>
      <c r="W30" s="10">
        <v>4050</v>
      </c>
      <c r="X30" s="19">
        <f t="shared" si="10"/>
        <v>-0.98765432098765427</v>
      </c>
      <c r="Y30" s="23"/>
      <c r="Z30" s="24">
        <v>-5</v>
      </c>
      <c r="AA30" s="25">
        <v>8</v>
      </c>
      <c r="AB30" s="36"/>
      <c r="AC30" s="36">
        <v>-2.4</v>
      </c>
      <c r="AD30" s="25">
        <v>37</v>
      </c>
      <c r="AF30" s="51">
        <f t="shared" si="13"/>
        <v>-0.96263486228725792</v>
      </c>
      <c r="AG30" s="51">
        <f t="shared" si="11"/>
        <v>0.95049268981714929</v>
      </c>
    </row>
    <row r="31" spans="1:33" s="1" customFormat="1">
      <c r="A31" s="18">
        <v>38107</v>
      </c>
      <c r="B31" s="19">
        <v>11862.35</v>
      </c>
      <c r="C31" s="19">
        <v>11862.35</v>
      </c>
      <c r="D31" s="19">
        <v>11652.17</v>
      </c>
      <c r="E31" s="19">
        <v>11761.79</v>
      </c>
      <c r="F31" s="19">
        <f t="shared" si="8"/>
        <v>-2.0617610074657002</v>
      </c>
      <c r="G31" s="23"/>
      <c r="H31" s="24">
        <v>-4.5</v>
      </c>
      <c r="I31" s="25">
        <v>3</v>
      </c>
      <c r="J31" s="25"/>
      <c r="K31" s="36">
        <v>-1.2</v>
      </c>
      <c r="L31" s="25">
        <v>65</v>
      </c>
      <c r="M31" s="25"/>
      <c r="N31" s="51">
        <f t="shared" si="12"/>
        <v>-8.728784106998436</v>
      </c>
      <c r="O31" s="51">
        <f t="shared" si="9"/>
        <v>17.972355590241783</v>
      </c>
      <c r="Q31" s="11">
        <v>38107</v>
      </c>
      <c r="R31" s="10">
        <v>4000</v>
      </c>
      <c r="S31" s="10">
        <v>4020</v>
      </c>
      <c r="T31" s="10">
        <v>3960</v>
      </c>
      <c r="U31" s="10">
        <v>3990</v>
      </c>
      <c r="V31" s="10">
        <v>6702900</v>
      </c>
      <c r="W31" s="10">
        <v>3990</v>
      </c>
      <c r="X31" s="19">
        <f t="shared" si="10"/>
        <v>-1.5037593984962405</v>
      </c>
      <c r="Y31" s="23"/>
      <c r="Z31" s="24">
        <v>-4.5</v>
      </c>
      <c r="AA31" s="25">
        <v>6</v>
      </c>
      <c r="AB31" s="25"/>
      <c r="AC31" s="36">
        <v>-2.2000000000000002</v>
      </c>
      <c r="AD31" s="25">
        <v>26</v>
      </c>
      <c r="AF31" s="51">
        <f t="shared" si="13"/>
        <v>-3.3986232083168098</v>
      </c>
      <c r="AG31" s="51">
        <f t="shared" si="11"/>
        <v>5.109801447791356</v>
      </c>
    </row>
    <row r="32" spans="1:33" s="1" customFormat="1">
      <c r="A32" s="18">
        <v>38113</v>
      </c>
      <c r="B32" s="19">
        <v>11777.44</v>
      </c>
      <c r="C32" s="19">
        <v>11785.26</v>
      </c>
      <c r="D32" s="19">
        <v>11554.02</v>
      </c>
      <c r="E32" s="19">
        <v>11571.34</v>
      </c>
      <c r="F32" s="19">
        <f t="shared" si="8"/>
        <v>-1.6458767956001701</v>
      </c>
      <c r="G32" s="23"/>
      <c r="H32" s="24">
        <v>-4</v>
      </c>
      <c r="I32" s="25">
        <v>9</v>
      </c>
      <c r="J32" s="36"/>
      <c r="K32" s="36">
        <v>-1</v>
      </c>
      <c r="L32" s="25">
        <v>84</v>
      </c>
      <c r="M32" s="25"/>
      <c r="N32" s="51">
        <f t="shared" si="12"/>
        <v>-4.4359367860693766</v>
      </c>
      <c r="O32" s="51">
        <f t="shared" si="9"/>
        <v>7.2886505968134481</v>
      </c>
      <c r="Q32" s="11">
        <v>38113</v>
      </c>
      <c r="R32" s="10">
        <v>4010</v>
      </c>
      <c r="S32" s="10">
        <v>4010</v>
      </c>
      <c r="T32" s="10">
        <v>3920</v>
      </c>
      <c r="U32" s="10">
        <v>3920</v>
      </c>
      <c r="V32" s="10">
        <v>5734200</v>
      </c>
      <c r="W32" s="10">
        <v>3920</v>
      </c>
      <c r="X32" s="19">
        <f t="shared" si="10"/>
        <v>-1.7857142857142856</v>
      </c>
      <c r="Y32" s="23"/>
      <c r="Z32" s="24">
        <v>-4</v>
      </c>
      <c r="AA32" s="25">
        <v>18</v>
      </c>
      <c r="AB32" s="36"/>
      <c r="AC32" s="36">
        <v>-2</v>
      </c>
      <c r="AD32" s="25">
        <v>47</v>
      </c>
      <c r="AF32" s="51">
        <f t="shared" si="13"/>
        <v>-5.6916805259183381</v>
      </c>
      <c r="AG32" s="51">
        <f t="shared" si="11"/>
        <v>10.16219100559182</v>
      </c>
    </row>
    <row r="33" spans="1:33" s="1" customFormat="1">
      <c r="A33" s="18">
        <v>38114</v>
      </c>
      <c r="B33" s="19">
        <v>11497.4</v>
      </c>
      <c r="C33" s="19">
        <v>11582.07</v>
      </c>
      <c r="D33" s="19">
        <v>11438.82</v>
      </c>
      <c r="E33" s="19">
        <v>11438.82</v>
      </c>
      <c r="F33" s="19">
        <f t="shared" si="8"/>
        <v>-1.1585111051664458</v>
      </c>
      <c r="G33" s="23"/>
      <c r="H33" s="24">
        <v>-3.5</v>
      </c>
      <c r="I33" s="25">
        <v>11</v>
      </c>
      <c r="J33" s="25"/>
      <c r="K33" s="36">
        <v>-0.8</v>
      </c>
      <c r="L33" s="25">
        <v>93</v>
      </c>
      <c r="M33" s="25"/>
      <c r="N33" s="51">
        <f t="shared" si="12"/>
        <v>-1.5437059591336939</v>
      </c>
      <c r="O33" s="51">
        <f t="shared" si="9"/>
        <v>1.7841010173938339</v>
      </c>
      <c r="Q33" s="11">
        <v>38114</v>
      </c>
      <c r="R33" s="10">
        <v>3890</v>
      </c>
      <c r="S33" s="10">
        <v>3920</v>
      </c>
      <c r="T33" s="10">
        <v>3850</v>
      </c>
      <c r="U33" s="10">
        <v>3860</v>
      </c>
      <c r="V33" s="10">
        <v>7552100</v>
      </c>
      <c r="W33" s="10">
        <v>3860</v>
      </c>
      <c r="X33" s="19">
        <f t="shared" si="10"/>
        <v>-1.5544041450777202</v>
      </c>
      <c r="Y33" s="23"/>
      <c r="Z33" s="24">
        <v>-3.5</v>
      </c>
      <c r="AA33" s="25">
        <v>21</v>
      </c>
      <c r="AB33" s="25"/>
      <c r="AC33" s="36">
        <v>-1.8</v>
      </c>
      <c r="AD33" s="25">
        <v>71</v>
      </c>
      <c r="AF33" s="51">
        <f t="shared" si="13"/>
        <v>-3.7537673526713951</v>
      </c>
      <c r="AG33" s="51">
        <f t="shared" si="11"/>
        <v>5.8338662821830738</v>
      </c>
    </row>
    <row r="34" spans="1:33" s="1" customFormat="1">
      <c r="A34" s="18">
        <v>38117</v>
      </c>
      <c r="B34" s="19">
        <v>11384.03</v>
      </c>
      <c r="C34" s="19">
        <v>11392.79</v>
      </c>
      <c r="D34" s="19">
        <v>10838.93</v>
      </c>
      <c r="E34" s="19">
        <v>10884.7</v>
      </c>
      <c r="F34" s="19">
        <f t="shared" si="8"/>
        <v>-5.0908155484303563</v>
      </c>
      <c r="G34" s="23"/>
      <c r="H34" s="24">
        <v>-3</v>
      </c>
      <c r="I34" s="25">
        <v>26</v>
      </c>
      <c r="J34" s="36"/>
      <c r="K34" s="36">
        <v>-0.6</v>
      </c>
      <c r="L34" s="25">
        <v>132</v>
      </c>
      <c r="M34" s="25"/>
      <c r="N34" s="51">
        <f t="shared" si="12"/>
        <v>-131.71920098206044</v>
      </c>
      <c r="O34" s="51">
        <f t="shared" si="9"/>
        <v>670.19129637357582</v>
      </c>
      <c r="Q34" s="11">
        <v>38117</v>
      </c>
      <c r="R34" s="10">
        <v>3890</v>
      </c>
      <c r="S34" s="10">
        <v>3930</v>
      </c>
      <c r="T34" s="10">
        <v>3760</v>
      </c>
      <c r="U34" s="10">
        <v>3760</v>
      </c>
      <c r="V34" s="10">
        <v>11758400</v>
      </c>
      <c r="W34" s="10">
        <v>3760</v>
      </c>
      <c r="X34" s="19">
        <f t="shared" si="10"/>
        <v>-2.6595744680851063</v>
      </c>
      <c r="Y34" s="23"/>
      <c r="Z34" s="24">
        <v>-3</v>
      </c>
      <c r="AA34" s="25">
        <v>36</v>
      </c>
      <c r="AB34" s="36"/>
      <c r="AC34" s="36">
        <v>-1.6</v>
      </c>
      <c r="AD34" s="25">
        <v>73</v>
      </c>
      <c r="AF34" s="51">
        <f t="shared" si="13"/>
        <v>-18.80638266548133</v>
      </c>
      <c r="AG34" s="51">
        <f t="shared" si="11"/>
        <v>50.011938867110395</v>
      </c>
    </row>
    <row r="35" spans="1:33" s="1" customFormat="1">
      <c r="A35" s="18">
        <v>38118</v>
      </c>
      <c r="B35" s="19">
        <v>10850.48</v>
      </c>
      <c r="C35" s="19">
        <v>10970.47</v>
      </c>
      <c r="D35" s="19">
        <v>10790.13</v>
      </c>
      <c r="E35" s="19">
        <v>10907.18</v>
      </c>
      <c r="F35" s="19">
        <f t="shared" si="8"/>
        <v>0.20610276900169944</v>
      </c>
      <c r="G35" s="23"/>
      <c r="H35" s="24">
        <v>-2.5</v>
      </c>
      <c r="I35" s="25">
        <v>40</v>
      </c>
      <c r="J35" s="25"/>
      <c r="K35" s="36">
        <v>-0.4</v>
      </c>
      <c r="L35" s="25">
        <v>114</v>
      </c>
      <c r="M35" s="25"/>
      <c r="N35" s="51">
        <f t="shared" si="12"/>
        <v>9.1146517107678227E-3</v>
      </c>
      <c r="O35" s="51">
        <f t="shared" si="9"/>
        <v>1.9039407860653721E-3</v>
      </c>
      <c r="Q35" s="11">
        <v>38118</v>
      </c>
      <c r="R35" s="10">
        <v>3780</v>
      </c>
      <c r="S35" s="10">
        <v>3790</v>
      </c>
      <c r="T35" s="10">
        <v>3730</v>
      </c>
      <c r="U35" s="10">
        <v>3760</v>
      </c>
      <c r="V35" s="10">
        <v>6286800</v>
      </c>
      <c r="W35" s="10">
        <v>3760</v>
      </c>
      <c r="X35" s="19">
        <f t="shared" si="10"/>
        <v>0</v>
      </c>
      <c r="Y35" s="23"/>
      <c r="Z35" s="24">
        <v>-2.5</v>
      </c>
      <c r="AA35" s="25">
        <v>61</v>
      </c>
      <c r="AB35" s="25"/>
      <c r="AC35" s="36">
        <v>-1.4</v>
      </c>
      <c r="AD35" s="25">
        <v>66</v>
      </c>
      <c r="AF35" s="51">
        <f t="shared" si="13"/>
        <v>1.9205286566845341E-11</v>
      </c>
      <c r="AG35" s="51">
        <f t="shared" si="11"/>
        <v>5.1431326109964725E-15</v>
      </c>
    </row>
    <row r="36" spans="1:33" s="1" customFormat="1">
      <c r="A36" s="18">
        <v>38119</v>
      </c>
      <c r="B36" s="19">
        <v>11017.65</v>
      </c>
      <c r="C36" s="19">
        <v>11157.34</v>
      </c>
      <c r="D36" s="19">
        <v>10984.79</v>
      </c>
      <c r="E36" s="19">
        <v>11153.58</v>
      </c>
      <c r="F36" s="19">
        <f t="shared" si="8"/>
        <v>2.2091561633125831</v>
      </c>
      <c r="G36" s="23"/>
      <c r="H36" s="24">
        <v>-2</v>
      </c>
      <c r="I36" s="25">
        <v>80</v>
      </c>
      <c r="J36" s="36"/>
      <c r="K36" s="36">
        <v>-0.2</v>
      </c>
      <c r="L36" s="25">
        <v>166</v>
      </c>
      <c r="M36" s="25"/>
      <c r="N36" s="51">
        <f t="shared" si="12"/>
        <v>10.822330952912022</v>
      </c>
      <c r="O36" s="51">
        <f t="shared" si="9"/>
        <v>23.93836112842596</v>
      </c>
      <c r="Q36" s="11">
        <v>38119</v>
      </c>
      <c r="R36" s="10">
        <v>3960</v>
      </c>
      <c r="S36" s="10">
        <v>3970</v>
      </c>
      <c r="T36" s="10">
        <v>3890</v>
      </c>
      <c r="U36" s="10">
        <v>3970</v>
      </c>
      <c r="V36" s="10">
        <v>11048200</v>
      </c>
      <c r="W36" s="10">
        <v>3970</v>
      </c>
      <c r="X36" s="19">
        <f t="shared" si="10"/>
        <v>5.2896725440806041</v>
      </c>
      <c r="Y36" s="23"/>
      <c r="Z36" s="24">
        <v>-2</v>
      </c>
      <c r="AA36" s="25">
        <v>91</v>
      </c>
      <c r="AB36" s="36"/>
      <c r="AC36" s="36">
        <v>-1.2</v>
      </c>
      <c r="AD36" s="25">
        <v>78</v>
      </c>
      <c r="AF36" s="51">
        <f t="shared" si="13"/>
        <v>148.03088061629907</v>
      </c>
      <c r="AG36" s="51">
        <f t="shared" si="11"/>
        <v>783.07452720948936</v>
      </c>
    </row>
    <row r="37" spans="1:33" s="1" customFormat="1">
      <c r="A37" s="18">
        <v>38120</v>
      </c>
      <c r="B37" s="19">
        <v>11081.75</v>
      </c>
      <c r="C37" s="19">
        <v>11081.75</v>
      </c>
      <c r="D37" s="19">
        <v>10825.1</v>
      </c>
      <c r="E37" s="19">
        <v>10825.1</v>
      </c>
      <c r="F37" s="19">
        <f t="shared" si="8"/>
        <v>-3.0344292431478652</v>
      </c>
      <c r="G37" s="23"/>
      <c r="H37" s="24">
        <v>-1.5</v>
      </c>
      <c r="I37" s="25">
        <v>115</v>
      </c>
      <c r="J37" s="25"/>
      <c r="K37" s="36">
        <v>0</v>
      </c>
      <c r="L37" s="25">
        <v>189</v>
      </c>
      <c r="M37" s="25"/>
      <c r="N37" s="51">
        <f t="shared" si="12"/>
        <v>-27.863433862150792</v>
      </c>
      <c r="O37" s="51">
        <f t="shared" si="9"/>
        <v>84.472014200679894</v>
      </c>
      <c r="Q37" s="11">
        <v>38120</v>
      </c>
      <c r="R37" s="10">
        <v>3900</v>
      </c>
      <c r="S37" s="10">
        <v>3920</v>
      </c>
      <c r="T37" s="10">
        <v>3860</v>
      </c>
      <c r="U37" s="10">
        <v>3890</v>
      </c>
      <c r="V37" s="10">
        <v>6770700</v>
      </c>
      <c r="W37" s="10">
        <v>3890</v>
      </c>
      <c r="X37" s="19">
        <f t="shared" si="10"/>
        <v>-2.0565552699228791</v>
      </c>
      <c r="Y37" s="23"/>
      <c r="Z37" s="24">
        <v>-1.5</v>
      </c>
      <c r="AA37" s="25">
        <v>181</v>
      </c>
      <c r="AB37" s="25"/>
      <c r="AC37" s="36">
        <v>-1</v>
      </c>
      <c r="AD37" s="25">
        <v>82</v>
      </c>
      <c r="AF37" s="51">
        <f t="shared" si="13"/>
        <v>-8.694637677608716</v>
      </c>
      <c r="AG37" s="51">
        <f t="shared" si="11"/>
        <v>17.87867453151275</v>
      </c>
    </row>
    <row r="38" spans="1:33" s="1" customFormat="1">
      <c r="A38" s="18">
        <v>38121</v>
      </c>
      <c r="B38" s="19">
        <v>10846.61</v>
      </c>
      <c r="C38" s="19">
        <v>10939.09</v>
      </c>
      <c r="D38" s="19">
        <v>10739.49</v>
      </c>
      <c r="E38" s="19">
        <v>10849.63</v>
      </c>
      <c r="F38" s="19">
        <f t="shared" si="8"/>
        <v>0.22609065931279534</v>
      </c>
      <c r="G38" s="23"/>
      <c r="H38" s="24">
        <v>-1</v>
      </c>
      <c r="I38" s="25">
        <v>184</v>
      </c>
      <c r="J38" s="36"/>
      <c r="K38" s="36">
        <v>0.2</v>
      </c>
      <c r="L38" s="25">
        <v>182</v>
      </c>
      <c r="M38" s="25"/>
      <c r="N38" s="51">
        <f t="shared" si="12"/>
        <v>1.1989464262790206E-2</v>
      </c>
      <c r="O38" s="51">
        <f t="shared" si="9"/>
        <v>2.7440985439147561E-3</v>
      </c>
      <c r="Q38" s="11">
        <v>38121</v>
      </c>
      <c r="R38" s="10">
        <v>3910</v>
      </c>
      <c r="S38" s="10">
        <v>3930</v>
      </c>
      <c r="T38" s="10">
        <v>3850</v>
      </c>
      <c r="U38" s="10">
        <v>3890</v>
      </c>
      <c r="V38" s="10">
        <v>8202300</v>
      </c>
      <c r="W38" s="10">
        <v>3890</v>
      </c>
      <c r="X38" s="19">
        <f t="shared" si="10"/>
        <v>0</v>
      </c>
      <c r="Y38" s="23"/>
      <c r="Z38" s="24">
        <v>-1</v>
      </c>
      <c r="AA38" s="25">
        <v>189</v>
      </c>
      <c r="AB38" s="36"/>
      <c r="AC38" s="36">
        <v>-0.8</v>
      </c>
      <c r="AD38" s="25">
        <v>96</v>
      </c>
      <c r="AF38" s="51">
        <f t="shared" si="13"/>
        <v>1.9205286566845341E-11</v>
      </c>
      <c r="AG38" s="51">
        <f t="shared" si="11"/>
        <v>5.1431326109964725E-15</v>
      </c>
    </row>
    <row r="39" spans="1:33" s="1" customFormat="1">
      <c r="A39" s="18">
        <v>38124</v>
      </c>
      <c r="B39" s="19">
        <v>10790.79</v>
      </c>
      <c r="C39" s="19">
        <v>10790.79</v>
      </c>
      <c r="D39" s="19">
        <v>10489.84</v>
      </c>
      <c r="E39" s="19">
        <v>10505.05</v>
      </c>
      <c r="F39" s="19">
        <f t="shared" si="8"/>
        <v>-3.2801366961604175</v>
      </c>
      <c r="G39" s="23"/>
      <c r="H39" s="24">
        <v>-0.5</v>
      </c>
      <c r="I39" s="25">
        <v>278</v>
      </c>
      <c r="J39" s="25"/>
      <c r="K39" s="36">
        <v>0.4</v>
      </c>
      <c r="L39" s="25">
        <v>167</v>
      </c>
      <c r="M39" s="25"/>
      <c r="N39" s="51">
        <f t="shared" si="12"/>
        <v>-35.202141067054711</v>
      </c>
      <c r="O39" s="51">
        <f t="shared" si="9"/>
        <v>115.36979084490754</v>
      </c>
      <c r="Q39" s="11">
        <v>38124</v>
      </c>
      <c r="R39" s="10">
        <v>3880</v>
      </c>
      <c r="S39" s="10">
        <v>3880</v>
      </c>
      <c r="T39" s="10">
        <v>3820</v>
      </c>
      <c r="U39" s="10">
        <v>3820</v>
      </c>
      <c r="V39" s="10">
        <v>4186300</v>
      </c>
      <c r="W39" s="10">
        <v>3820</v>
      </c>
      <c r="X39" s="19">
        <f t="shared" si="10"/>
        <v>-1.832460732984293</v>
      </c>
      <c r="Y39" s="23"/>
      <c r="Z39" s="24">
        <v>-0.5</v>
      </c>
      <c r="AA39" s="25">
        <v>272</v>
      </c>
      <c r="AB39" s="25"/>
      <c r="AC39" s="36">
        <v>-0.6</v>
      </c>
      <c r="AD39" s="25">
        <v>117</v>
      </c>
      <c r="AF39" s="51">
        <f t="shared" si="13"/>
        <v>-6.1505451741395483</v>
      </c>
      <c r="AG39" s="51">
        <f t="shared" si="11"/>
        <v>11.268985415872141</v>
      </c>
    </row>
    <row r="40" spans="1:33" s="1" customFormat="1">
      <c r="A40" s="18">
        <v>38125</v>
      </c>
      <c r="B40" s="19">
        <v>10533.17</v>
      </c>
      <c r="C40" s="19">
        <v>10711.09</v>
      </c>
      <c r="D40" s="19">
        <v>10524.5</v>
      </c>
      <c r="E40" s="19">
        <v>10711.09</v>
      </c>
      <c r="F40" s="19">
        <f t="shared" si="8"/>
        <v>1.9236137498611332</v>
      </c>
      <c r="G40" s="23"/>
      <c r="H40" s="24">
        <v>0</v>
      </c>
      <c r="I40" s="25">
        <v>416</v>
      </c>
      <c r="J40" s="36"/>
      <c r="K40" s="36">
        <v>0.6</v>
      </c>
      <c r="L40" s="25">
        <v>143</v>
      </c>
      <c r="M40" s="25"/>
      <c r="N40" s="51">
        <f t="shared" si="12"/>
        <v>7.1488910165657922</v>
      </c>
      <c r="O40" s="51">
        <f t="shared" si="9"/>
        <v>13.771615913289278</v>
      </c>
      <c r="Q40" s="11">
        <v>38125</v>
      </c>
      <c r="R40" s="10">
        <v>3850</v>
      </c>
      <c r="S40" s="10">
        <v>3900</v>
      </c>
      <c r="T40" s="10">
        <v>3840</v>
      </c>
      <c r="U40" s="10">
        <v>3900</v>
      </c>
      <c r="V40" s="10">
        <v>5189500</v>
      </c>
      <c r="W40" s="10">
        <v>3900</v>
      </c>
      <c r="X40" s="19">
        <f t="shared" si="10"/>
        <v>2.0512820512820511</v>
      </c>
      <c r="Y40" s="23"/>
      <c r="Z40" s="24">
        <v>0</v>
      </c>
      <c r="AA40" s="25">
        <v>398</v>
      </c>
      <c r="AB40" s="36"/>
      <c r="AC40" s="36">
        <v>-0.4</v>
      </c>
      <c r="AD40" s="25">
        <v>147</v>
      </c>
      <c r="AF40" s="51">
        <f t="shared" si="13"/>
        <v>8.6346794979440915</v>
      </c>
      <c r="AG40" s="51">
        <f t="shared" si="11"/>
        <v>17.714475420483446</v>
      </c>
    </row>
    <row r="41" spans="1:33" s="1" customFormat="1">
      <c r="A41" s="18">
        <v>38126</v>
      </c>
      <c r="B41" s="19">
        <v>10777.38</v>
      </c>
      <c r="C41" s="19">
        <v>10993.08</v>
      </c>
      <c r="D41" s="19">
        <v>10716.23</v>
      </c>
      <c r="E41" s="19">
        <v>10967.74</v>
      </c>
      <c r="F41" s="19">
        <f t="shared" si="8"/>
        <v>2.3400445305960904</v>
      </c>
      <c r="G41" s="23"/>
      <c r="H41" s="24">
        <v>0.5</v>
      </c>
      <c r="I41" s="25">
        <v>428</v>
      </c>
      <c r="J41" s="25"/>
      <c r="K41" s="36">
        <v>0.80000000000001004</v>
      </c>
      <c r="L41" s="25">
        <v>128</v>
      </c>
      <c r="M41" s="25"/>
      <c r="N41" s="51">
        <f t="shared" si="12"/>
        <v>12.859443114702923</v>
      </c>
      <c r="O41" s="51">
        <f t="shared" si="9"/>
        <v>30.12748522766449</v>
      </c>
      <c r="Q41" s="11">
        <v>38126</v>
      </c>
      <c r="R41" s="10">
        <v>3890</v>
      </c>
      <c r="S41" s="10">
        <v>3920</v>
      </c>
      <c r="T41" s="10">
        <v>3860</v>
      </c>
      <c r="U41" s="10">
        <v>3910</v>
      </c>
      <c r="V41" s="10">
        <v>5204100</v>
      </c>
      <c r="W41" s="10">
        <v>3910</v>
      </c>
      <c r="X41" s="19">
        <f t="shared" si="10"/>
        <v>0.25575447570332482</v>
      </c>
      <c r="Y41" s="23"/>
      <c r="Z41" s="24">
        <v>0.5</v>
      </c>
      <c r="AA41" s="25">
        <v>271</v>
      </c>
      <c r="AB41" s="25"/>
      <c r="AC41" s="36">
        <v>-0.19999999999998999</v>
      </c>
      <c r="AD41" s="25">
        <v>121</v>
      </c>
      <c r="AF41" s="51">
        <f t="shared" si="13"/>
        <v>1.6781595520954387E-2</v>
      </c>
      <c r="AG41" s="51">
        <f t="shared" si="11"/>
        <v>4.2964622375190331E-3</v>
      </c>
    </row>
    <row r="42" spans="1:33" s="1" customFormat="1">
      <c r="A42" s="18">
        <v>38127</v>
      </c>
      <c r="B42" s="19">
        <v>10949.07</v>
      </c>
      <c r="C42" s="19">
        <v>11045.66</v>
      </c>
      <c r="D42" s="19">
        <v>10760.69</v>
      </c>
      <c r="E42" s="19">
        <v>10862.04</v>
      </c>
      <c r="F42" s="19">
        <f t="shared" si="8"/>
        <v>-0.97311370608098391</v>
      </c>
      <c r="G42" s="23"/>
      <c r="H42" s="24">
        <v>1</v>
      </c>
      <c r="I42" s="25">
        <v>302</v>
      </c>
      <c r="J42" s="36"/>
      <c r="K42" s="36">
        <v>1.00000000000001</v>
      </c>
      <c r="L42" s="25">
        <v>110</v>
      </c>
      <c r="M42" s="25"/>
      <c r="N42" s="51">
        <f t="shared" si="12"/>
        <v>-0.9136006805221093</v>
      </c>
      <c r="O42" s="51">
        <f t="shared" si="9"/>
        <v>0.88649281335087593</v>
      </c>
      <c r="Q42" s="11">
        <v>38127</v>
      </c>
      <c r="R42" s="10">
        <v>3910</v>
      </c>
      <c r="S42" s="10">
        <v>3920</v>
      </c>
      <c r="T42" s="10">
        <v>3830</v>
      </c>
      <c r="U42" s="10">
        <v>3850</v>
      </c>
      <c r="V42" s="10">
        <v>6447500</v>
      </c>
      <c r="W42" s="10">
        <v>3850</v>
      </c>
      <c r="X42" s="19">
        <f t="shared" si="10"/>
        <v>-1.5584415584415585</v>
      </c>
      <c r="Y42" s="23"/>
      <c r="Z42" s="24">
        <v>1</v>
      </c>
      <c r="AA42" s="25">
        <v>257</v>
      </c>
      <c r="AB42" s="36"/>
      <c r="AC42" s="36">
        <v>9.7699626167013807E-15</v>
      </c>
      <c r="AD42" s="25">
        <v>189</v>
      </c>
      <c r="AF42" s="51">
        <f t="shared" si="13"/>
        <v>-3.7830985944377518</v>
      </c>
      <c r="AG42" s="51">
        <f t="shared" si="11"/>
        <v>5.8947249639462047</v>
      </c>
    </row>
    <row r="43" spans="1:33" s="1" customFormat="1">
      <c r="A43" s="18">
        <v>38128</v>
      </c>
      <c r="B43" s="19">
        <v>10889.89</v>
      </c>
      <c r="C43" s="19">
        <v>11076.43</v>
      </c>
      <c r="D43" s="19">
        <v>10872.01</v>
      </c>
      <c r="E43" s="19">
        <v>11070.25</v>
      </c>
      <c r="F43" s="19">
        <f t="shared" si="8"/>
        <v>1.880806666516105</v>
      </c>
      <c r="G43" s="23"/>
      <c r="H43" s="24">
        <v>1.5</v>
      </c>
      <c r="I43" s="25">
        <v>209</v>
      </c>
      <c r="J43" s="25"/>
      <c r="K43" s="36">
        <v>1.2000000000000099</v>
      </c>
      <c r="L43" s="25">
        <v>85</v>
      </c>
      <c r="M43" s="25"/>
      <c r="N43" s="51">
        <f t="shared" si="12"/>
        <v>6.6828297419320108</v>
      </c>
      <c r="O43" s="51">
        <f t="shared" si="9"/>
        <v>12.587723528755683</v>
      </c>
      <c r="Q43" s="11">
        <v>38128</v>
      </c>
      <c r="R43" s="10">
        <v>3850</v>
      </c>
      <c r="S43" s="10">
        <v>3890</v>
      </c>
      <c r="T43" s="10">
        <v>3810</v>
      </c>
      <c r="U43" s="10">
        <v>3890</v>
      </c>
      <c r="V43" s="10">
        <v>5542400</v>
      </c>
      <c r="W43" s="10">
        <v>3890</v>
      </c>
      <c r="X43" s="19">
        <f t="shared" si="10"/>
        <v>1.0282776349614395</v>
      </c>
      <c r="Y43" s="23"/>
      <c r="Z43" s="24">
        <v>1.5</v>
      </c>
      <c r="AA43" s="25">
        <v>210</v>
      </c>
      <c r="AB43" s="25"/>
      <c r="AC43" s="36">
        <v>0.20000000000001</v>
      </c>
      <c r="AD43" s="25">
        <v>63</v>
      </c>
      <c r="AF43" s="51">
        <f t="shared" si="13"/>
        <v>1.0881040833433737</v>
      </c>
      <c r="AG43" s="51">
        <f t="shared" si="11"/>
        <v>1.1191644852420435</v>
      </c>
    </row>
    <row r="44" spans="1:33" s="1" customFormat="1">
      <c r="A44" s="18">
        <v>38131</v>
      </c>
      <c r="B44" s="19">
        <v>11094.71</v>
      </c>
      <c r="C44" s="19">
        <v>11170.27</v>
      </c>
      <c r="D44" s="19">
        <v>11043.22</v>
      </c>
      <c r="E44" s="19">
        <v>11101.64</v>
      </c>
      <c r="F44" s="19">
        <f t="shared" si="8"/>
        <v>0.28275101696685734</v>
      </c>
      <c r="G44" s="23"/>
      <c r="H44" s="24">
        <v>2</v>
      </c>
      <c r="I44" s="25">
        <v>169</v>
      </c>
      <c r="J44" s="36"/>
      <c r="K44" s="36">
        <v>1.4000000000000099</v>
      </c>
      <c r="L44" s="25">
        <v>79</v>
      </c>
      <c r="M44" s="25"/>
      <c r="N44" s="51">
        <f t="shared" si="12"/>
        <v>2.3280025664907927E-2</v>
      </c>
      <c r="O44" s="51">
        <f t="shared" si="9"/>
        <v>6.6472896982332419E-3</v>
      </c>
      <c r="Q44" s="11">
        <v>38131</v>
      </c>
      <c r="R44" s="10">
        <v>3900</v>
      </c>
      <c r="S44" s="10">
        <v>3900</v>
      </c>
      <c r="T44" s="10">
        <v>3870</v>
      </c>
      <c r="U44" s="10">
        <v>3890</v>
      </c>
      <c r="V44" s="10">
        <v>4226900</v>
      </c>
      <c r="W44" s="10">
        <v>3890</v>
      </c>
      <c r="X44" s="19">
        <f t="shared" si="10"/>
        <v>0</v>
      </c>
      <c r="Y44" s="23"/>
      <c r="Z44" s="24">
        <v>2</v>
      </c>
      <c r="AA44" s="25">
        <v>143</v>
      </c>
      <c r="AB44" s="36"/>
      <c r="AC44" s="36">
        <v>0.40000000000001001</v>
      </c>
      <c r="AD44" s="25">
        <v>118</v>
      </c>
      <c r="AF44" s="51">
        <f t="shared" si="13"/>
        <v>1.9205286566845341E-11</v>
      </c>
      <c r="AG44" s="51">
        <f t="shared" si="11"/>
        <v>5.1431326109964725E-15</v>
      </c>
    </row>
    <row r="45" spans="1:33" s="1" customFormat="1">
      <c r="A45" s="18">
        <v>38132</v>
      </c>
      <c r="B45" s="19">
        <v>11071.51</v>
      </c>
      <c r="C45" s="19">
        <v>11071.51</v>
      </c>
      <c r="D45" s="19">
        <v>10927.44</v>
      </c>
      <c r="E45" s="19">
        <v>10962.93</v>
      </c>
      <c r="F45" s="19">
        <f t="shared" si="8"/>
        <v>-1.2652639394760263</v>
      </c>
      <c r="G45" s="23"/>
      <c r="H45" s="24">
        <v>2.5</v>
      </c>
      <c r="I45" s="25">
        <v>64</v>
      </c>
      <c r="J45" s="25"/>
      <c r="K45" s="36">
        <v>1.6000000000000101</v>
      </c>
      <c r="L45" s="25">
        <v>89</v>
      </c>
      <c r="M45" s="25"/>
      <c r="N45" s="51">
        <f t="shared" si="12"/>
        <v>-2.0122051367983147</v>
      </c>
      <c r="O45" s="51">
        <f t="shared" si="9"/>
        <v>2.5403662704506051</v>
      </c>
      <c r="Q45" s="11">
        <v>38132</v>
      </c>
      <c r="R45" s="10">
        <v>3890</v>
      </c>
      <c r="S45" s="10">
        <v>3900</v>
      </c>
      <c r="T45" s="10">
        <v>3840</v>
      </c>
      <c r="U45" s="10">
        <v>3850</v>
      </c>
      <c r="V45" s="10">
        <v>3840000</v>
      </c>
      <c r="W45" s="10">
        <v>3850</v>
      </c>
      <c r="X45" s="19">
        <f t="shared" si="10"/>
        <v>-1.0389610389610389</v>
      </c>
      <c r="Y45" s="23"/>
      <c r="Z45" s="24">
        <v>2.5</v>
      </c>
      <c r="AA45" s="25">
        <v>88</v>
      </c>
      <c r="AB45" s="25"/>
      <c r="AC45" s="36">
        <v>0.60000000000000997</v>
      </c>
      <c r="AD45" s="25">
        <v>128</v>
      </c>
      <c r="AF45" s="51">
        <f t="shared" si="13"/>
        <v>-1.1206291546064233</v>
      </c>
      <c r="AG45" s="51">
        <f t="shared" si="11"/>
        <v>1.1639899287890469</v>
      </c>
    </row>
    <row r="46" spans="1:33" s="1" customFormat="1">
      <c r="A46" s="18">
        <v>38133</v>
      </c>
      <c r="B46" s="19">
        <v>11095.37</v>
      </c>
      <c r="C46" s="19">
        <v>11213.79</v>
      </c>
      <c r="D46" s="19">
        <v>11093.83</v>
      </c>
      <c r="E46" s="19">
        <v>11152.09</v>
      </c>
      <c r="F46" s="19">
        <f t="shared" si="8"/>
        <v>1.6961843026733092</v>
      </c>
      <c r="G46" s="23"/>
      <c r="H46" s="24">
        <v>3</v>
      </c>
      <c r="I46" s="25">
        <v>52</v>
      </c>
      <c r="J46" s="36"/>
      <c r="K46" s="36">
        <v>1.80000000000001</v>
      </c>
      <c r="L46" s="25">
        <v>67</v>
      </c>
      <c r="M46" s="25"/>
      <c r="N46" s="51">
        <f t="shared" si="12"/>
        <v>4.9040707198236859</v>
      </c>
      <c r="O46" s="51">
        <f t="shared" si="9"/>
        <v>8.3318664316212239</v>
      </c>
      <c r="Q46" s="11">
        <v>38133</v>
      </c>
      <c r="R46" s="10">
        <v>3880</v>
      </c>
      <c r="S46" s="10">
        <v>3910</v>
      </c>
      <c r="T46" s="10">
        <v>3850</v>
      </c>
      <c r="U46" s="10">
        <v>3880</v>
      </c>
      <c r="V46" s="10">
        <v>4158200</v>
      </c>
      <c r="W46" s="10">
        <v>3880</v>
      </c>
      <c r="X46" s="19">
        <f t="shared" si="10"/>
        <v>0.77319587628865982</v>
      </c>
      <c r="Y46" s="23"/>
      <c r="Z46" s="24">
        <v>3</v>
      </c>
      <c r="AA46" s="25">
        <v>69</v>
      </c>
      <c r="AB46" s="36"/>
      <c r="AC46" s="36">
        <v>0.80000000000001004</v>
      </c>
      <c r="AD46" s="25">
        <v>119</v>
      </c>
      <c r="AF46" s="51">
        <f t="shared" si="13"/>
        <v>0.46272159173132033</v>
      </c>
      <c r="AG46" s="51">
        <f t="shared" si="11"/>
        <v>0.35789834239945822</v>
      </c>
    </row>
    <row r="47" spans="1:33" s="1" customFormat="1">
      <c r="A47" s="18">
        <v>38134</v>
      </c>
      <c r="B47" s="19">
        <v>11163.82</v>
      </c>
      <c r="C47" s="19">
        <v>11219.46</v>
      </c>
      <c r="D47" s="19">
        <v>11119.15</v>
      </c>
      <c r="E47" s="19">
        <v>11166.03</v>
      </c>
      <c r="F47" s="19">
        <f t="shared" si="8"/>
        <v>0.12484293880636636</v>
      </c>
      <c r="G47" s="23"/>
      <c r="H47" s="24">
        <v>3.5</v>
      </c>
      <c r="I47" s="25">
        <v>15</v>
      </c>
      <c r="J47" s="25"/>
      <c r="K47" s="36">
        <v>2.0000000000000102</v>
      </c>
      <c r="L47" s="25">
        <v>58</v>
      </c>
      <c r="M47" s="25"/>
      <c r="N47" s="51">
        <f t="shared" si="12"/>
        <v>2.0789257295571887E-3</v>
      </c>
      <c r="O47" s="51">
        <f t="shared" si="9"/>
        <v>2.6532935362069465E-4</v>
      </c>
      <c r="Q47" s="11">
        <v>38134</v>
      </c>
      <c r="R47" s="10">
        <v>3900</v>
      </c>
      <c r="S47" s="10">
        <v>3950</v>
      </c>
      <c r="T47" s="10">
        <v>3890</v>
      </c>
      <c r="U47" s="10">
        <v>3930</v>
      </c>
      <c r="V47" s="10">
        <v>4485100</v>
      </c>
      <c r="W47" s="10">
        <v>3930</v>
      </c>
      <c r="X47" s="19">
        <f t="shared" si="10"/>
        <v>1.2722646310432568</v>
      </c>
      <c r="Y47" s="23"/>
      <c r="Z47" s="24">
        <v>3.5</v>
      </c>
      <c r="AA47" s="25">
        <v>43</v>
      </c>
      <c r="AB47" s="25"/>
      <c r="AC47" s="36">
        <v>1.00000000000001</v>
      </c>
      <c r="AD47" s="25">
        <v>100</v>
      </c>
      <c r="AF47" s="51">
        <f t="shared" si="13"/>
        <v>2.0606611137384121</v>
      </c>
      <c r="AG47" s="51">
        <f t="shared" si="11"/>
        <v>2.6222580919939737</v>
      </c>
    </row>
    <row r="48" spans="1:33" s="1" customFormat="1">
      <c r="A48" s="18">
        <v>38135</v>
      </c>
      <c r="B48" s="19">
        <v>11267.23</v>
      </c>
      <c r="C48" s="19">
        <v>11345.4</v>
      </c>
      <c r="D48" s="19">
        <v>11255.99</v>
      </c>
      <c r="E48" s="19">
        <v>11309.57</v>
      </c>
      <c r="F48" s="19">
        <f t="shared" si="8"/>
        <v>1.2691906058320437</v>
      </c>
      <c r="G48" s="23"/>
      <c r="H48" s="24">
        <v>4</v>
      </c>
      <c r="I48" s="25">
        <v>7</v>
      </c>
      <c r="J48" s="36"/>
      <c r="K48" s="36">
        <v>2.2000000000000099</v>
      </c>
      <c r="L48" s="25">
        <v>31</v>
      </c>
      <c r="M48" s="25"/>
      <c r="N48" s="51">
        <f t="shared" si="12"/>
        <v>2.0579580542358142</v>
      </c>
      <c r="O48" s="51">
        <f t="shared" si="9"/>
        <v>2.6176727871312142</v>
      </c>
      <c r="Q48" s="11">
        <v>38135</v>
      </c>
      <c r="R48" s="10">
        <v>3960</v>
      </c>
      <c r="S48" s="10">
        <v>4010</v>
      </c>
      <c r="T48" s="10">
        <v>3950</v>
      </c>
      <c r="U48" s="10">
        <v>4000</v>
      </c>
      <c r="V48" s="10">
        <v>6833700</v>
      </c>
      <c r="W48" s="10">
        <v>4000</v>
      </c>
      <c r="X48" s="19">
        <f t="shared" si="10"/>
        <v>1.7500000000000002</v>
      </c>
      <c r="Y48" s="23"/>
      <c r="Z48" s="24">
        <v>4</v>
      </c>
      <c r="AA48" s="25">
        <v>18</v>
      </c>
      <c r="AB48" s="36"/>
      <c r="AC48" s="36">
        <v>1.2000000000000099</v>
      </c>
      <c r="AD48" s="25">
        <v>96</v>
      </c>
      <c r="AF48" s="51">
        <f t="shared" si="13"/>
        <v>5.3618357683928375</v>
      </c>
      <c r="AG48" s="51">
        <f t="shared" si="11"/>
        <v>9.3846484822645273</v>
      </c>
    </row>
    <row r="49" spans="1:33" s="1" customFormat="1">
      <c r="A49" s="18">
        <v>38138</v>
      </c>
      <c r="B49" s="19">
        <v>11288.79</v>
      </c>
      <c r="C49" s="19">
        <v>11297.15</v>
      </c>
      <c r="D49" s="19">
        <v>11100.85</v>
      </c>
      <c r="E49" s="19">
        <v>11236.37</v>
      </c>
      <c r="F49" s="19">
        <f t="shared" si="8"/>
        <v>-0.651455941732062</v>
      </c>
      <c r="G49" s="23"/>
      <c r="H49" s="24">
        <v>4.5</v>
      </c>
      <c r="I49" s="25">
        <v>7</v>
      </c>
      <c r="J49" s="25"/>
      <c r="K49" s="36">
        <v>2.4000000000000101</v>
      </c>
      <c r="L49" s="25">
        <v>24</v>
      </c>
      <c r="M49" s="25"/>
      <c r="N49" s="51">
        <f t="shared" si="12"/>
        <v>-0.27294364957023559</v>
      </c>
      <c r="O49" s="51">
        <f t="shared" si="9"/>
        <v>0.17705056854021339</v>
      </c>
      <c r="Q49" s="11">
        <v>38138</v>
      </c>
      <c r="R49" s="10">
        <v>3980</v>
      </c>
      <c r="S49" s="10">
        <v>4010</v>
      </c>
      <c r="T49" s="10">
        <v>3960</v>
      </c>
      <c r="U49" s="10">
        <v>4000</v>
      </c>
      <c r="V49" s="10">
        <v>3903400</v>
      </c>
      <c r="W49" s="10">
        <v>4000</v>
      </c>
      <c r="X49" s="19">
        <f t="shared" si="10"/>
        <v>0</v>
      </c>
      <c r="Y49" s="23"/>
      <c r="Z49" s="24">
        <v>4.5</v>
      </c>
      <c r="AA49" s="25">
        <v>15</v>
      </c>
      <c r="AB49" s="25"/>
      <c r="AC49" s="36">
        <v>1.4000000000000099</v>
      </c>
      <c r="AD49" s="25">
        <v>80</v>
      </c>
      <c r="AF49" s="51">
        <f t="shared" si="13"/>
        <v>1.9205286566845341E-11</v>
      </c>
      <c r="AG49" s="51">
        <f t="shared" si="11"/>
        <v>5.1431326109964725E-15</v>
      </c>
    </row>
    <row r="50" spans="1:33" s="1" customFormat="1">
      <c r="A50" s="18">
        <v>38139</v>
      </c>
      <c r="B50" s="19">
        <v>11204.69</v>
      </c>
      <c r="C50" s="19">
        <v>11338.47</v>
      </c>
      <c r="D50" s="19">
        <v>11170.09</v>
      </c>
      <c r="E50" s="19">
        <v>11296.76</v>
      </c>
      <c r="F50" s="19">
        <f t="shared" si="8"/>
        <v>0.53457805600897446</v>
      </c>
      <c r="G50" s="23"/>
      <c r="H50" s="24">
        <v>5</v>
      </c>
      <c r="I50" s="25">
        <v>6</v>
      </c>
      <c r="J50" s="36"/>
      <c r="K50" s="36">
        <v>2.6000000000000099</v>
      </c>
      <c r="L50" s="25">
        <v>19</v>
      </c>
      <c r="M50" s="25"/>
      <c r="N50" s="51">
        <f t="shared" si="12"/>
        <v>0.15516859262516089</v>
      </c>
      <c r="O50" s="51">
        <f t="shared" si="9"/>
        <v>8.3381895090979458E-2</v>
      </c>
      <c r="Q50" s="11">
        <v>38139</v>
      </c>
      <c r="R50" s="10">
        <v>4010</v>
      </c>
      <c r="S50" s="10">
        <v>4040</v>
      </c>
      <c r="T50" s="10">
        <v>3990</v>
      </c>
      <c r="U50" s="10">
        <v>4020</v>
      </c>
      <c r="V50" s="10">
        <v>5674100</v>
      </c>
      <c r="W50" s="10">
        <v>4020</v>
      </c>
      <c r="X50" s="19">
        <f t="shared" si="10"/>
        <v>0.49751243781094528</v>
      </c>
      <c r="Y50" s="23"/>
      <c r="Z50" s="24">
        <v>5</v>
      </c>
      <c r="AA50" s="25">
        <v>15</v>
      </c>
      <c r="AB50" s="36"/>
      <c r="AC50" s="36">
        <v>1.6000000000000101</v>
      </c>
      <c r="AD50" s="25">
        <v>71</v>
      </c>
      <c r="AF50" s="51">
        <f t="shared" si="13"/>
        <v>0.12334255676749843</v>
      </c>
      <c r="AG50" s="51">
        <f t="shared" si="11"/>
        <v>6.1397486962930292E-2</v>
      </c>
    </row>
    <row r="51" spans="1:33" s="1" customFormat="1">
      <c r="A51" s="18">
        <v>38140</v>
      </c>
      <c r="B51" s="19">
        <v>11283.21</v>
      </c>
      <c r="C51" s="19">
        <v>11283.21</v>
      </c>
      <c r="D51" s="19">
        <v>11184.73</v>
      </c>
      <c r="E51" s="19">
        <v>11242.34</v>
      </c>
      <c r="F51" s="19">
        <f t="shared" si="8"/>
        <v>-0.48406292640144377</v>
      </c>
      <c r="G51" s="23"/>
      <c r="H51" s="24">
        <v>5.5</v>
      </c>
      <c r="I51" s="25">
        <v>2</v>
      </c>
      <c r="J51" s="25"/>
      <c r="K51" s="36">
        <v>2.80000000000001</v>
      </c>
      <c r="L51" s="25">
        <v>27</v>
      </c>
      <c r="M51" s="25"/>
      <c r="N51" s="51">
        <f t="shared" si="12"/>
        <v>-0.11147754021226612</v>
      </c>
      <c r="O51" s="51">
        <f t="shared" si="9"/>
        <v>5.3651660742346848E-2</v>
      </c>
      <c r="Q51" s="11">
        <v>38140</v>
      </c>
      <c r="R51" s="10">
        <v>4020</v>
      </c>
      <c r="S51" s="10">
        <v>4020</v>
      </c>
      <c r="T51" s="10">
        <v>3960</v>
      </c>
      <c r="U51" s="10">
        <v>3990</v>
      </c>
      <c r="V51" s="10">
        <v>5880700</v>
      </c>
      <c r="W51" s="10">
        <v>3990</v>
      </c>
      <c r="X51" s="19">
        <f t="shared" si="10"/>
        <v>-0.75187969924812026</v>
      </c>
      <c r="Y51" s="23"/>
      <c r="Z51" s="24">
        <v>5.5</v>
      </c>
      <c r="AA51" s="25">
        <v>8</v>
      </c>
      <c r="AB51" s="25"/>
      <c r="AC51" s="36">
        <v>1.80000000000001</v>
      </c>
      <c r="AD51" s="25">
        <v>54</v>
      </c>
      <c r="AF51" s="51">
        <f t="shared" si="13"/>
        <v>-0.42460093396856707</v>
      </c>
      <c r="AG51" s="51">
        <f t="shared" si="11"/>
        <v>0.31913511535621741</v>
      </c>
    </row>
    <row r="52" spans="1:33" s="1" customFormat="1">
      <c r="A52" s="18">
        <v>38141</v>
      </c>
      <c r="B52" s="19">
        <v>11275.95</v>
      </c>
      <c r="C52" s="19">
        <v>11358.51</v>
      </c>
      <c r="D52" s="19">
        <v>10963.56</v>
      </c>
      <c r="E52" s="19">
        <v>11027.05</v>
      </c>
      <c r="F52" s="19">
        <f t="shared" si="8"/>
        <v>-1.9523807364617092</v>
      </c>
      <c r="G52" s="23"/>
      <c r="H52" s="24">
        <v>6</v>
      </c>
      <c r="I52" s="25">
        <v>1</v>
      </c>
      <c r="J52" s="36"/>
      <c r="K52" s="36">
        <v>3.0000000000000102</v>
      </c>
      <c r="L52" s="25">
        <v>15</v>
      </c>
      <c r="M52" s="25"/>
      <c r="N52" s="51">
        <f t="shared" si="12"/>
        <v>-7.410262411879212</v>
      </c>
      <c r="O52" s="51">
        <f t="shared" si="9"/>
        <v>14.447014764448584</v>
      </c>
      <c r="Q52" s="11">
        <v>38141</v>
      </c>
      <c r="R52" s="10">
        <v>4030</v>
      </c>
      <c r="S52" s="10">
        <v>4080</v>
      </c>
      <c r="T52" s="10">
        <v>4010</v>
      </c>
      <c r="U52" s="10">
        <v>4030</v>
      </c>
      <c r="V52" s="10">
        <v>8997400</v>
      </c>
      <c r="W52" s="10">
        <v>4030</v>
      </c>
      <c r="X52" s="19">
        <f t="shared" si="10"/>
        <v>0.99255583126550873</v>
      </c>
      <c r="Y52" s="23"/>
      <c r="Z52" s="24">
        <v>6</v>
      </c>
      <c r="AA52" s="25">
        <v>6</v>
      </c>
      <c r="AB52" s="36"/>
      <c r="AC52" s="36">
        <v>2.0000000000000102</v>
      </c>
      <c r="AD52" s="25">
        <v>52</v>
      </c>
      <c r="AF52" s="51">
        <f t="shared" si="13"/>
        <v>0.97862501837514759</v>
      </c>
      <c r="AG52" s="51">
        <f t="shared" si="11"/>
        <v>0.97160204219267432</v>
      </c>
    </row>
    <row r="53" spans="1:33" s="1" customFormat="1">
      <c r="A53" s="18">
        <v>38142</v>
      </c>
      <c r="B53" s="19">
        <v>11057.19</v>
      </c>
      <c r="C53" s="19">
        <v>11128.05</v>
      </c>
      <c r="D53" s="19">
        <v>11017.25</v>
      </c>
      <c r="E53" s="19">
        <v>11128.05</v>
      </c>
      <c r="F53" s="19">
        <f t="shared" si="8"/>
        <v>0.90761633889136029</v>
      </c>
      <c r="G53" s="23"/>
      <c r="H53" s="24">
        <v>6.5</v>
      </c>
      <c r="I53" s="25">
        <v>1</v>
      </c>
      <c r="J53" s="25"/>
      <c r="K53" s="36">
        <v>3.2000000000000099</v>
      </c>
      <c r="L53" s="25">
        <v>5</v>
      </c>
      <c r="M53" s="25"/>
      <c r="N53" s="51">
        <f t="shared" si="12"/>
        <v>0.75456890201736981</v>
      </c>
      <c r="O53" s="51">
        <f t="shared" si="9"/>
        <v>0.68696066492958341</v>
      </c>
      <c r="Q53" s="11">
        <v>38142</v>
      </c>
      <c r="R53" s="10">
        <v>4040</v>
      </c>
      <c r="S53" s="10">
        <v>4060</v>
      </c>
      <c r="T53" s="10">
        <v>4020</v>
      </c>
      <c r="U53" s="10">
        <v>4060</v>
      </c>
      <c r="V53" s="10">
        <v>5565400</v>
      </c>
      <c r="W53" s="10">
        <v>4060</v>
      </c>
      <c r="X53" s="19">
        <f t="shared" si="10"/>
        <v>0.73891625615763545</v>
      </c>
      <c r="Y53" s="23"/>
      <c r="Z53" s="24">
        <v>6.5</v>
      </c>
      <c r="AA53" s="25">
        <v>1</v>
      </c>
      <c r="AB53" s="25"/>
      <c r="AC53" s="36">
        <v>2.2000000000000099</v>
      </c>
      <c r="AD53" s="25">
        <v>44</v>
      </c>
      <c r="AF53" s="51">
        <f t="shared" si="13"/>
        <v>0.40388504122810248</v>
      </c>
      <c r="AG53" s="51">
        <f t="shared" si="11"/>
        <v>0.29854538208932979</v>
      </c>
    </row>
    <row r="54" spans="1:33" s="1" customFormat="1">
      <c r="A54" s="18">
        <v>38145</v>
      </c>
      <c r="B54" s="19">
        <v>11212.64</v>
      </c>
      <c r="C54" s="19">
        <v>11485.63</v>
      </c>
      <c r="D54" s="19">
        <v>11212.64</v>
      </c>
      <c r="E54" s="19">
        <v>11439.92</v>
      </c>
      <c r="F54" s="19">
        <f t="shared" si="8"/>
        <v>2.7261554276603404</v>
      </c>
      <c r="G54" s="23"/>
      <c r="H54" s="24">
        <v>7</v>
      </c>
      <c r="I54" s="25">
        <v>0</v>
      </c>
      <c r="J54" s="36"/>
      <c r="K54" s="36">
        <v>3.4000000000000101</v>
      </c>
      <c r="L54" s="25">
        <v>7</v>
      </c>
      <c r="M54" s="25"/>
      <c r="N54" s="51">
        <f t="shared" si="12"/>
        <v>20.32273927153868</v>
      </c>
      <c r="O54" s="51">
        <f t="shared" si="9"/>
        <v>55.459548199106962</v>
      </c>
      <c r="Q54" s="11">
        <v>38145</v>
      </c>
      <c r="R54" s="10">
        <v>4120</v>
      </c>
      <c r="S54" s="10">
        <v>4170</v>
      </c>
      <c r="T54" s="10">
        <v>4120</v>
      </c>
      <c r="U54" s="10">
        <v>4150</v>
      </c>
      <c r="V54" s="10">
        <v>9164700</v>
      </c>
      <c r="W54" s="10">
        <v>4150</v>
      </c>
      <c r="X54" s="19">
        <f t="shared" si="10"/>
        <v>2.1686746987951806</v>
      </c>
      <c r="Y54" s="23"/>
      <c r="Z54" s="24">
        <v>7</v>
      </c>
      <c r="AA54" s="25">
        <v>1</v>
      </c>
      <c r="AB54" s="36"/>
      <c r="AC54" s="36">
        <v>2.4000000000000101</v>
      </c>
      <c r="AD54" s="25">
        <v>30</v>
      </c>
      <c r="AF54" s="51">
        <f t="shared" si="13"/>
        <v>10.203381245042438</v>
      </c>
      <c r="AG54" s="51">
        <f t="shared" si="11"/>
        <v>22.130547190867272</v>
      </c>
    </row>
    <row r="55" spans="1:33" s="1" customFormat="1">
      <c r="A55" s="18">
        <v>38146</v>
      </c>
      <c r="B55" s="19">
        <v>11533.93</v>
      </c>
      <c r="C55" s="19">
        <v>11542.59</v>
      </c>
      <c r="D55" s="19">
        <v>11452.99</v>
      </c>
      <c r="E55" s="19">
        <v>11521.93</v>
      </c>
      <c r="F55" s="19">
        <f t="shared" si="8"/>
        <v>0.71177311440010671</v>
      </c>
      <c r="G55" s="23"/>
      <c r="H55" s="24">
        <v>7.5</v>
      </c>
      <c r="I55" s="25">
        <v>1</v>
      </c>
      <c r="J55" s="25"/>
      <c r="K55" s="36">
        <v>3.6000000000000099</v>
      </c>
      <c r="L55" s="25">
        <v>4</v>
      </c>
      <c r="M55" s="25"/>
      <c r="N55" s="51">
        <f t="shared" si="12"/>
        <v>0.36484884113787369</v>
      </c>
      <c r="O55" s="51">
        <f t="shared" si="9"/>
        <v>0.26070576100753007</v>
      </c>
      <c r="Q55" s="11">
        <v>38146</v>
      </c>
      <c r="R55" s="10">
        <v>4160</v>
      </c>
      <c r="S55" s="10">
        <v>4170</v>
      </c>
      <c r="T55" s="10">
        <v>4120</v>
      </c>
      <c r="U55" s="10">
        <v>4140</v>
      </c>
      <c r="V55" s="10">
        <v>4903800</v>
      </c>
      <c r="W55" s="10">
        <v>4140</v>
      </c>
      <c r="X55" s="19">
        <f t="shared" si="10"/>
        <v>-0.24154589371980675</v>
      </c>
      <c r="Y55" s="23"/>
      <c r="Z55" s="24">
        <v>7.5</v>
      </c>
      <c r="AA55" s="25">
        <v>1</v>
      </c>
      <c r="AB55" s="25"/>
      <c r="AC55" s="36">
        <v>2.6000000000000099</v>
      </c>
      <c r="AD55" s="25">
        <v>27</v>
      </c>
      <c r="AF55" s="51">
        <f t="shared" si="13"/>
        <v>-1.4046033211761493E-2</v>
      </c>
      <c r="AG55" s="51">
        <f t="shared" si="11"/>
        <v>3.3890001492037614E-3</v>
      </c>
    </row>
    <row r="56" spans="1:33" s="1" customFormat="1">
      <c r="A56" s="18">
        <v>38147</v>
      </c>
      <c r="B56" s="19">
        <v>11514.72</v>
      </c>
      <c r="C56" s="19">
        <v>11521.06</v>
      </c>
      <c r="D56" s="19">
        <v>11419.13</v>
      </c>
      <c r="E56" s="19">
        <v>11449.74</v>
      </c>
      <c r="F56" s="19">
        <f t="shared" si="8"/>
        <v>-0.63049466625443473</v>
      </c>
      <c r="G56" s="23"/>
      <c r="H56" s="24">
        <v>8</v>
      </c>
      <c r="I56" s="25">
        <v>0</v>
      </c>
      <c r="J56" s="36"/>
      <c r="K56" s="36">
        <v>3.80000000000001</v>
      </c>
      <c r="L56" s="25">
        <v>5</v>
      </c>
      <c r="M56" s="25"/>
      <c r="N56" s="51">
        <f t="shared" si="12"/>
        <v>-0.24732960406256416</v>
      </c>
      <c r="O56" s="51">
        <f t="shared" si="9"/>
        <v>0.15525114184015126</v>
      </c>
      <c r="Q56" s="11">
        <v>38147</v>
      </c>
      <c r="R56" s="10">
        <v>4150</v>
      </c>
      <c r="S56" s="10">
        <v>4160</v>
      </c>
      <c r="T56" s="10">
        <v>4110</v>
      </c>
      <c r="U56" s="10">
        <v>4120</v>
      </c>
      <c r="V56" s="10">
        <v>4224300</v>
      </c>
      <c r="W56" s="10">
        <v>4120</v>
      </c>
      <c r="X56" s="19">
        <f t="shared" si="10"/>
        <v>-0.48543689320388345</v>
      </c>
      <c r="Y56" s="23"/>
      <c r="Z56" s="24">
        <v>8</v>
      </c>
      <c r="AA56" s="25">
        <v>2</v>
      </c>
      <c r="AB56" s="36"/>
      <c r="AC56" s="36">
        <v>2.80000000000001</v>
      </c>
      <c r="AD56" s="25">
        <v>30</v>
      </c>
      <c r="AF56" s="51">
        <f t="shared" si="13"/>
        <v>-0.11420349303951351</v>
      </c>
      <c r="AG56" s="51">
        <f t="shared" si="11"/>
        <v>5.5408005415177201E-2</v>
      </c>
    </row>
    <row r="57" spans="1:33" s="1" customFormat="1">
      <c r="A57" s="18">
        <v>38148</v>
      </c>
      <c r="B57" s="19">
        <v>11378.45</v>
      </c>
      <c r="C57" s="19">
        <v>11624.71</v>
      </c>
      <c r="D57" s="19">
        <v>11367.4</v>
      </c>
      <c r="E57" s="19">
        <v>11575.97</v>
      </c>
      <c r="F57" s="19">
        <f t="shared" si="8"/>
        <v>1.0904485757996918</v>
      </c>
      <c r="G57" s="23"/>
      <c r="H57" s="24">
        <v>8.5</v>
      </c>
      <c r="I57" s="25">
        <v>0</v>
      </c>
      <c r="J57" s="25"/>
      <c r="K57" s="36">
        <v>4.0000000000000098</v>
      </c>
      <c r="L57" s="25">
        <v>1</v>
      </c>
      <c r="M57" s="25"/>
      <c r="N57" s="51">
        <f t="shared" si="12"/>
        <v>1.3065892590816961</v>
      </c>
      <c r="O57" s="51">
        <f t="shared" si="9"/>
        <v>1.4284074664132576</v>
      </c>
      <c r="Q57" s="11">
        <v>38148</v>
      </c>
      <c r="R57" s="10">
        <v>4090</v>
      </c>
      <c r="S57" s="10">
        <v>4150</v>
      </c>
      <c r="T57" s="10">
        <v>4090</v>
      </c>
      <c r="U57" s="10">
        <v>4150</v>
      </c>
      <c r="V57" s="10">
        <v>4159900</v>
      </c>
      <c r="W57" s="10">
        <v>4150</v>
      </c>
      <c r="X57" s="19">
        <f t="shared" si="10"/>
        <v>0.72289156626506024</v>
      </c>
      <c r="Y57" s="23"/>
      <c r="Z57" s="24">
        <v>8.5</v>
      </c>
      <c r="AA57" s="25">
        <v>1</v>
      </c>
      <c r="AB57" s="25"/>
      <c r="AC57" s="36">
        <v>3.0000000000000102</v>
      </c>
      <c r="AD57" s="25">
        <v>26</v>
      </c>
      <c r="AF57" s="51">
        <f t="shared" si="13"/>
        <v>0.37818303467314435</v>
      </c>
      <c r="AG57" s="51">
        <f t="shared" si="11"/>
        <v>0.27348660283709758</v>
      </c>
    </row>
    <row r="58" spans="1:33" s="1" customFormat="1">
      <c r="A58" s="18">
        <v>38149</v>
      </c>
      <c r="B58" s="10">
        <v>11595</v>
      </c>
      <c r="C58" s="19">
        <v>11637.73</v>
      </c>
      <c r="D58" s="19">
        <v>11486.55</v>
      </c>
      <c r="E58" s="19">
        <v>11526.82</v>
      </c>
      <c r="F58" s="19">
        <f t="shared" si="8"/>
        <v>-0.42639687268474424</v>
      </c>
      <c r="G58" s="23"/>
      <c r="H58" s="24">
        <v>9</v>
      </c>
      <c r="I58" s="25">
        <v>0</v>
      </c>
      <c r="J58" s="36"/>
      <c r="K58" s="36">
        <v>4.2000000000000099</v>
      </c>
      <c r="L58" s="25">
        <v>3</v>
      </c>
      <c r="M58" s="25"/>
      <c r="N58" s="51">
        <f t="shared" si="12"/>
        <v>-7.601579756051273E-2</v>
      </c>
      <c r="O58" s="51">
        <f t="shared" si="9"/>
        <v>3.2201181640003594E-2</v>
      </c>
      <c r="Q58" s="11">
        <v>38149</v>
      </c>
      <c r="R58" s="10">
        <v>4160</v>
      </c>
      <c r="S58" s="10">
        <v>4200</v>
      </c>
      <c r="T58" s="10">
        <v>4140</v>
      </c>
      <c r="U58" s="10">
        <v>4160</v>
      </c>
      <c r="V58" s="10">
        <v>11133900</v>
      </c>
      <c r="W58" s="10">
        <v>4160</v>
      </c>
      <c r="X58" s="19">
        <f t="shared" si="10"/>
        <v>0.24038461538461539</v>
      </c>
      <c r="Y58" s="23"/>
      <c r="Z58" s="24">
        <v>9</v>
      </c>
      <c r="AA58" s="25">
        <v>1</v>
      </c>
      <c r="AB58" s="36"/>
      <c r="AC58" s="36">
        <v>3.2000000000000099</v>
      </c>
      <c r="AD58" s="25">
        <v>19</v>
      </c>
      <c r="AF58" s="51">
        <f t="shared" si="13"/>
        <v>1.393704373096962E-2</v>
      </c>
      <c r="AG58" s="51">
        <f t="shared" si="11"/>
        <v>3.3539832058787681E-3</v>
      </c>
    </row>
    <row r="59" spans="1:33" s="1" customFormat="1">
      <c r="A59" s="18">
        <v>38152</v>
      </c>
      <c r="B59" s="19">
        <v>11495.8</v>
      </c>
      <c r="C59" s="19">
        <v>11622.8</v>
      </c>
      <c r="D59" s="19">
        <v>11475.31</v>
      </c>
      <c r="E59" s="19">
        <v>11491.66</v>
      </c>
      <c r="F59" s="19">
        <f t="shared" si="8"/>
        <v>-0.30596101868659409</v>
      </c>
      <c r="G59" s="23"/>
      <c r="H59" s="24">
        <v>9.5</v>
      </c>
      <c r="I59" s="25">
        <v>1</v>
      </c>
      <c r="J59" s="25"/>
      <c r="K59" s="36">
        <v>4.4000000000000101</v>
      </c>
      <c r="L59" s="25">
        <v>4</v>
      </c>
      <c r="M59" s="25"/>
      <c r="N59" s="51">
        <f t="shared" si="12"/>
        <v>-2.7866589332092281E-2</v>
      </c>
      <c r="O59" s="51">
        <f t="shared" si="9"/>
        <v>8.4484769457092677E-3</v>
      </c>
      <c r="Q59" s="11">
        <v>38152</v>
      </c>
      <c r="R59" s="10">
        <v>4130</v>
      </c>
      <c r="S59" s="10">
        <v>4180</v>
      </c>
      <c r="T59" s="10">
        <v>4130</v>
      </c>
      <c r="U59" s="10">
        <v>4170</v>
      </c>
      <c r="V59" s="10">
        <v>3653400</v>
      </c>
      <c r="W59" s="10">
        <v>4170</v>
      </c>
      <c r="X59" s="19">
        <f t="shared" si="10"/>
        <v>0.23980815347721821</v>
      </c>
      <c r="Y59" s="23"/>
      <c r="Z59" s="24">
        <v>9.5</v>
      </c>
      <c r="AA59" s="25">
        <v>2</v>
      </c>
      <c r="AB59" s="25"/>
      <c r="AC59" s="36">
        <v>3.4000000000000101</v>
      </c>
      <c r="AD59" s="25">
        <v>17</v>
      </c>
      <c r="AF59" s="51">
        <f t="shared" si="13"/>
        <v>1.3837128526608325E-2</v>
      </c>
      <c r="AG59" s="51">
        <f t="shared" si="11"/>
        <v>3.3219617933366178E-3</v>
      </c>
    </row>
    <row r="60" spans="1:33" s="1" customFormat="1">
      <c r="A60" s="18">
        <v>38153</v>
      </c>
      <c r="B60" s="19">
        <v>11457.11</v>
      </c>
      <c r="C60" s="19">
        <v>11482.92</v>
      </c>
      <c r="D60" s="19">
        <v>11349.43</v>
      </c>
      <c r="E60" s="19">
        <v>11387.7</v>
      </c>
      <c r="F60" s="19">
        <f t="shared" si="8"/>
        <v>-0.91291481159495891</v>
      </c>
      <c r="G60" s="23"/>
      <c r="H60" s="24">
        <v>10</v>
      </c>
      <c r="I60" s="25">
        <v>0</v>
      </c>
      <c r="J60" s="36"/>
      <c r="K60" s="36">
        <v>4.6000000000000103</v>
      </c>
      <c r="L60" s="25">
        <v>0</v>
      </c>
      <c r="M60" s="25"/>
      <c r="N60" s="51">
        <f t="shared" si="12"/>
        <v>-0.75389312118329421</v>
      </c>
      <c r="O60" s="51">
        <f t="shared" si="9"/>
        <v>0.68614047821116597</v>
      </c>
      <c r="Q60" s="11">
        <v>38153</v>
      </c>
      <c r="R60" s="10">
        <v>4180</v>
      </c>
      <c r="S60" s="10">
        <v>4250</v>
      </c>
      <c r="T60" s="10">
        <v>4180</v>
      </c>
      <c r="U60" s="10">
        <v>4230</v>
      </c>
      <c r="V60" s="10">
        <v>10178900</v>
      </c>
      <c r="W60" s="10">
        <v>4230</v>
      </c>
      <c r="X60" s="19">
        <f t="shared" si="10"/>
        <v>1.4184397163120568</v>
      </c>
      <c r="Y60" s="23"/>
      <c r="Z60" s="24">
        <v>10</v>
      </c>
      <c r="AA60" s="25">
        <v>0</v>
      </c>
      <c r="AB60" s="36"/>
      <c r="AC60" s="36">
        <v>3.6000000000000099</v>
      </c>
      <c r="AD60" s="25">
        <v>13</v>
      </c>
      <c r="AF60" s="51">
        <f t="shared" si="13"/>
        <v>2.8554766083450875</v>
      </c>
      <c r="AG60" s="51">
        <f t="shared" si="11"/>
        <v>4.0510861204995496</v>
      </c>
    </row>
    <row r="61" spans="1:33" s="1" customFormat="1">
      <c r="A61" s="18">
        <v>38154</v>
      </c>
      <c r="B61" s="19">
        <v>11492.43</v>
      </c>
      <c r="C61" s="19">
        <v>11673.48</v>
      </c>
      <c r="D61" s="19">
        <v>11492.43</v>
      </c>
      <c r="E61" s="19">
        <v>11641.72</v>
      </c>
      <c r="F61" s="19">
        <f t="shared" si="8"/>
        <v>2.1819799823393677</v>
      </c>
      <c r="G61" s="23"/>
      <c r="H61" s="24">
        <v>10.5</v>
      </c>
      <c r="I61" s="25">
        <v>0</v>
      </c>
      <c r="J61" s="25"/>
      <c r="K61" s="36">
        <v>4.8000000000000096</v>
      </c>
      <c r="L61" s="25">
        <v>2</v>
      </c>
      <c r="M61" s="25"/>
      <c r="N61" s="51">
        <f t="shared" si="12"/>
        <v>10.428318301285277</v>
      </c>
      <c r="O61" s="51">
        <f t="shared" si="9"/>
        <v>22.78342639410241</v>
      </c>
      <c r="Q61" s="11">
        <v>38154</v>
      </c>
      <c r="R61" s="10">
        <v>4260</v>
      </c>
      <c r="S61" s="10">
        <v>4310</v>
      </c>
      <c r="T61" s="10">
        <v>4260</v>
      </c>
      <c r="U61" s="10">
        <v>4300</v>
      </c>
      <c r="V61" s="10">
        <v>9624900</v>
      </c>
      <c r="W61" s="10">
        <v>4300</v>
      </c>
      <c r="X61" s="19">
        <f t="shared" si="10"/>
        <v>1.6279069767441861</v>
      </c>
      <c r="Y61" s="23"/>
      <c r="Z61" s="24">
        <v>10.5</v>
      </c>
      <c r="AA61" s="25">
        <v>1</v>
      </c>
      <c r="AB61" s="25"/>
      <c r="AC61" s="36">
        <v>3.80000000000001</v>
      </c>
      <c r="AD61" s="25">
        <v>6</v>
      </c>
      <c r="AF61" s="51">
        <f t="shared" si="13"/>
        <v>4.316214959794852</v>
      </c>
      <c r="AG61" s="51">
        <f t="shared" si="11"/>
        <v>7.0275523188504607</v>
      </c>
    </row>
    <row r="62" spans="1:33" s="1" customFormat="1">
      <c r="A62" s="18">
        <v>38155</v>
      </c>
      <c r="B62" s="19">
        <v>11630.21</v>
      </c>
      <c r="C62" s="19">
        <v>11649.33</v>
      </c>
      <c r="D62" s="19">
        <v>11510.18</v>
      </c>
      <c r="E62" s="19">
        <v>11607.9</v>
      </c>
      <c r="F62" s="19">
        <f t="shared" si="8"/>
        <v>-0.29135330249226571</v>
      </c>
      <c r="G62" s="23"/>
      <c r="H62" s="24">
        <v>11</v>
      </c>
      <c r="I62" s="25">
        <v>0</v>
      </c>
      <c r="J62" s="36"/>
      <c r="K62" s="36">
        <v>5</v>
      </c>
      <c r="L62" s="25">
        <v>4</v>
      </c>
      <c r="M62" s="25"/>
      <c r="N62" s="51">
        <f t="shared" si="12"/>
        <v>-2.4029521276801392E-2</v>
      </c>
      <c r="O62" s="51">
        <f t="shared" si="9"/>
        <v>6.9341541441607689E-3</v>
      </c>
      <c r="Q62" s="11">
        <v>38155</v>
      </c>
      <c r="R62" s="10">
        <v>4320</v>
      </c>
      <c r="S62" s="10">
        <v>4330</v>
      </c>
      <c r="T62" s="10">
        <v>4260</v>
      </c>
      <c r="U62" s="10">
        <v>4300</v>
      </c>
      <c r="V62" s="10">
        <v>5790800</v>
      </c>
      <c r="W62" s="10">
        <v>4300</v>
      </c>
      <c r="X62" s="19">
        <f t="shared" si="10"/>
        <v>0</v>
      </c>
      <c r="Y62" s="23"/>
      <c r="Z62" s="24">
        <v>11</v>
      </c>
      <c r="AA62" s="25">
        <v>0</v>
      </c>
      <c r="AB62" s="36"/>
      <c r="AC62" s="36">
        <v>4</v>
      </c>
      <c r="AD62" s="25">
        <v>6</v>
      </c>
      <c r="AF62" s="51">
        <f t="shared" si="13"/>
        <v>1.9205286566845341E-11</v>
      </c>
      <c r="AG62" s="51">
        <f t="shared" si="11"/>
        <v>5.1431326109964725E-15</v>
      </c>
    </row>
    <row r="63" spans="1:33" s="1" customFormat="1" ht="14.25" thickBot="1">
      <c r="A63" s="18">
        <v>38156</v>
      </c>
      <c r="B63" s="19">
        <v>11552.72</v>
      </c>
      <c r="C63" s="19">
        <v>11555.2</v>
      </c>
      <c r="D63" s="19">
        <v>11310.16</v>
      </c>
      <c r="E63" s="19">
        <v>11382.08</v>
      </c>
      <c r="F63" s="19">
        <f t="shared" si="8"/>
        <v>-1.9839958953020864</v>
      </c>
      <c r="G63" s="23"/>
      <c r="H63" s="24">
        <v>11.5</v>
      </c>
      <c r="I63" s="25">
        <v>0</v>
      </c>
      <c r="J63" s="25"/>
      <c r="K63" s="26" t="s">
        <v>14</v>
      </c>
      <c r="L63" s="26">
        <v>7</v>
      </c>
      <c r="M63" s="25"/>
      <c r="N63" s="51">
        <f t="shared" si="12"/>
        <v>-7.7766403230530674</v>
      </c>
      <c r="O63" s="51">
        <f t="shared" si="9"/>
        <v>15.407163235765868</v>
      </c>
      <c r="Q63" s="11">
        <v>38156</v>
      </c>
      <c r="R63" s="10">
        <v>4280</v>
      </c>
      <c r="S63" s="10">
        <v>4320</v>
      </c>
      <c r="T63" s="10">
        <v>4230</v>
      </c>
      <c r="U63" s="10">
        <v>4280</v>
      </c>
      <c r="V63" s="10">
        <v>7028800</v>
      </c>
      <c r="W63" s="10">
        <v>4280</v>
      </c>
      <c r="X63" s="19">
        <f t="shared" si="10"/>
        <v>-0.46728971962616817</v>
      </c>
      <c r="Y63" s="23"/>
      <c r="Z63" s="24">
        <v>11.5</v>
      </c>
      <c r="AA63" s="25">
        <v>0</v>
      </c>
      <c r="AB63" s="25"/>
      <c r="AC63" s="36">
        <v>4.2</v>
      </c>
      <c r="AD63" s="25">
        <v>8</v>
      </c>
      <c r="AF63" s="51">
        <f t="shared" si="13"/>
        <v>-0.10186190643070664</v>
      </c>
      <c r="AG63" s="51">
        <f t="shared" si="11"/>
        <v>4.7571743306813179E-2</v>
      </c>
    </row>
    <row r="64" spans="1:33" s="1" customFormat="1">
      <c r="A64" s="18">
        <v>38159</v>
      </c>
      <c r="B64" s="19">
        <v>11474.39</v>
      </c>
      <c r="C64" s="19">
        <v>11729.13</v>
      </c>
      <c r="D64" s="19">
        <v>11474.39</v>
      </c>
      <c r="E64" s="19">
        <v>11600.16</v>
      </c>
      <c r="F64" s="19">
        <f t="shared" si="8"/>
        <v>1.879974069323181</v>
      </c>
      <c r="G64" s="23"/>
      <c r="H64" s="24">
        <v>12</v>
      </c>
      <c r="I64" s="25">
        <v>0</v>
      </c>
      <c r="J64" s="25"/>
      <c r="K64" s="25"/>
      <c r="L64" s="25"/>
      <c r="M64" s="25"/>
      <c r="N64" s="51">
        <f t="shared" si="12"/>
        <v>6.6739716983813313</v>
      </c>
      <c r="O64" s="51">
        <f t="shared" si="9"/>
        <v>12.56548186015822</v>
      </c>
      <c r="Q64" s="11">
        <v>38159</v>
      </c>
      <c r="R64" s="10">
        <v>4330</v>
      </c>
      <c r="S64" s="10">
        <v>4400</v>
      </c>
      <c r="T64" s="10">
        <v>4310</v>
      </c>
      <c r="U64" s="10">
        <v>4380</v>
      </c>
      <c r="V64" s="10">
        <v>6389900</v>
      </c>
      <c r="W64" s="10">
        <v>4380</v>
      </c>
      <c r="X64" s="19">
        <f t="shared" si="10"/>
        <v>2.2831050228310499</v>
      </c>
      <c r="Y64" s="23"/>
      <c r="Z64" s="24">
        <v>12</v>
      </c>
      <c r="AA64" s="25">
        <v>0</v>
      </c>
      <c r="AB64" s="36"/>
      <c r="AC64" s="36">
        <v>4.4000000000000004</v>
      </c>
      <c r="AD64" s="25">
        <v>6</v>
      </c>
      <c r="AF64" s="51">
        <f t="shared" si="13"/>
        <v>11.905029661243628</v>
      </c>
      <c r="AG64" s="51">
        <f t="shared" si="11"/>
        <v>27.183621156744692</v>
      </c>
    </row>
    <row r="65" spans="1:33" s="1" customFormat="1">
      <c r="A65" s="18">
        <v>38160</v>
      </c>
      <c r="B65" s="19">
        <v>11546.93</v>
      </c>
      <c r="C65" s="19">
        <v>11581.27</v>
      </c>
      <c r="D65" s="19">
        <v>11472.08</v>
      </c>
      <c r="E65" s="19">
        <v>11581.27</v>
      </c>
      <c r="F65" s="19">
        <f t="shared" si="8"/>
        <v>-0.16310819107057703</v>
      </c>
      <c r="G65" s="23"/>
      <c r="H65" s="24">
        <v>12.5</v>
      </c>
      <c r="I65" s="25">
        <v>1</v>
      </c>
      <c r="J65" s="25"/>
      <c r="K65" s="25"/>
      <c r="L65" s="25"/>
      <c r="M65" s="25"/>
      <c r="N65" s="51">
        <f t="shared" si="12"/>
        <v>-4.1208583437790615E-3</v>
      </c>
      <c r="O65" s="51">
        <f t="shared" si="9"/>
        <v>6.6066847016222447E-4</v>
      </c>
      <c r="Q65" s="11">
        <v>38160</v>
      </c>
      <c r="R65" s="10">
        <v>4370</v>
      </c>
      <c r="S65" s="10">
        <v>4370</v>
      </c>
      <c r="T65" s="10">
        <v>4320</v>
      </c>
      <c r="U65" s="10">
        <v>4350</v>
      </c>
      <c r="V65" s="10">
        <v>4043800</v>
      </c>
      <c r="W65" s="10">
        <v>4350</v>
      </c>
      <c r="X65" s="19">
        <f t="shared" si="10"/>
        <v>-0.68965517241379315</v>
      </c>
      <c r="Y65" s="23"/>
      <c r="Z65" s="24">
        <v>12.5</v>
      </c>
      <c r="AA65" s="25">
        <v>0</v>
      </c>
      <c r="AB65" s="25"/>
      <c r="AC65" s="36">
        <v>4.5999999999999996</v>
      </c>
      <c r="AD65" s="25">
        <v>3</v>
      </c>
      <c r="AF65" s="51">
        <f t="shared" si="13"/>
        <v>-0.32763476388770219</v>
      </c>
      <c r="AG65" s="51">
        <f t="shared" si="11"/>
        <v>0.22586726972376503</v>
      </c>
    </row>
    <row r="66" spans="1:33" s="1" customFormat="1">
      <c r="A66" s="18">
        <v>38161</v>
      </c>
      <c r="B66" s="19">
        <v>11642.23</v>
      </c>
      <c r="C66" s="19">
        <v>11678.84</v>
      </c>
      <c r="D66" s="19">
        <v>11547.13</v>
      </c>
      <c r="E66" s="19">
        <v>11580.56</v>
      </c>
      <c r="F66" s="19">
        <f t="shared" si="8"/>
        <v>-6.1309643057066831E-3</v>
      </c>
      <c r="G66" s="23"/>
      <c r="H66" s="24">
        <v>13</v>
      </c>
      <c r="I66" s="25">
        <v>0</v>
      </c>
      <c r="J66" s="25"/>
      <c r="K66" s="25"/>
      <c r="L66" s="25"/>
      <c r="M66" s="25"/>
      <c r="N66" s="51">
        <f t="shared" si="12"/>
        <v>-3.7454047802701424E-8</v>
      </c>
      <c r="O66" s="51">
        <f t="shared" si="9"/>
        <v>1.2531364060226272E-10</v>
      </c>
      <c r="Q66" s="11">
        <v>38161</v>
      </c>
      <c r="R66" s="10">
        <v>4360</v>
      </c>
      <c r="S66" s="10">
        <v>4420</v>
      </c>
      <c r="T66" s="10">
        <v>4360</v>
      </c>
      <c r="U66" s="10">
        <v>4380</v>
      </c>
      <c r="V66" s="10">
        <v>6355300</v>
      </c>
      <c r="W66" s="10">
        <v>4380</v>
      </c>
      <c r="X66" s="19">
        <f t="shared" si="10"/>
        <v>0.68493150684931503</v>
      </c>
      <c r="Y66" s="23"/>
      <c r="Z66" s="24">
        <v>13</v>
      </c>
      <c r="AA66" s="25">
        <v>0</v>
      </c>
      <c r="AB66" s="36"/>
      <c r="AC66" s="36">
        <v>4.8</v>
      </c>
      <c r="AD66" s="25">
        <v>8</v>
      </c>
      <c r="AF66" s="51">
        <f t="shared" si="13"/>
        <v>0.32169976274502038</v>
      </c>
      <c r="AG66" s="51">
        <f t="shared" si="11"/>
        <v>0.2204284537239975</v>
      </c>
    </row>
    <row r="67" spans="1:33" s="1" customFormat="1">
      <c r="A67" s="18">
        <v>38162</v>
      </c>
      <c r="B67" s="19">
        <v>11652.54</v>
      </c>
      <c r="C67" s="19">
        <v>11744.15</v>
      </c>
      <c r="D67" s="19">
        <v>11649.29</v>
      </c>
      <c r="E67" s="19">
        <v>11744.15</v>
      </c>
      <c r="F67" s="19">
        <f t="shared" si="8"/>
        <v>1.3929488298429442</v>
      </c>
      <c r="G67" s="23"/>
      <c r="H67" s="24">
        <v>13.5</v>
      </c>
      <c r="I67" s="25">
        <v>0</v>
      </c>
      <c r="J67" s="25"/>
      <c r="K67" s="25"/>
      <c r="L67" s="25"/>
      <c r="M67" s="25"/>
      <c r="N67" s="51">
        <f t="shared" si="12"/>
        <v>2.7189922605025254</v>
      </c>
      <c r="O67" s="51">
        <f t="shared" si="9"/>
        <v>3.7949899359800576</v>
      </c>
      <c r="Q67" s="11">
        <v>38162</v>
      </c>
      <c r="R67" s="10">
        <v>4390</v>
      </c>
      <c r="S67" s="10">
        <v>4410</v>
      </c>
      <c r="T67" s="10">
        <v>4350</v>
      </c>
      <c r="U67" s="10">
        <v>4360</v>
      </c>
      <c r="V67" s="10">
        <v>5699500</v>
      </c>
      <c r="W67" s="10">
        <v>4360</v>
      </c>
      <c r="X67" s="19">
        <f t="shared" si="10"/>
        <v>-0.45871559633027525</v>
      </c>
      <c r="Y67" s="23"/>
      <c r="Z67" s="24">
        <v>13.5</v>
      </c>
      <c r="AA67" s="25">
        <v>1</v>
      </c>
      <c r="AB67" s="25"/>
      <c r="AC67" s="36">
        <v>5</v>
      </c>
      <c r="AD67" s="25">
        <v>5</v>
      </c>
      <c r="AF67" s="51">
        <f t="shared" si="13"/>
        <v>-9.6353983670719887E-2</v>
      </c>
      <c r="AG67" s="51">
        <f t="shared" si="11"/>
        <v>4.4173271697878498E-2</v>
      </c>
    </row>
    <row r="68" spans="1:33" s="1" customFormat="1">
      <c r="A68" s="18">
        <v>38163</v>
      </c>
      <c r="B68" s="19">
        <v>11742.94</v>
      </c>
      <c r="C68" s="19">
        <v>11780.4</v>
      </c>
      <c r="D68" s="19">
        <v>11661.11</v>
      </c>
      <c r="E68" s="19">
        <v>11780.4</v>
      </c>
      <c r="F68" s="19">
        <f t="shared" si="8"/>
        <v>0.30771450884520052</v>
      </c>
      <c r="G68" s="23"/>
      <c r="H68" s="24">
        <v>14</v>
      </c>
      <c r="I68" s="25">
        <v>0</v>
      </c>
      <c r="J68" s="25"/>
      <c r="K68" s="25"/>
      <c r="L68" s="25"/>
      <c r="M68" s="25"/>
      <c r="N68" s="51">
        <f t="shared" si="12"/>
        <v>2.9935288959324378E-2</v>
      </c>
      <c r="O68" s="51">
        <f t="shared" si="9"/>
        <v>9.2948975274930144E-3</v>
      </c>
      <c r="Q68" s="11">
        <v>38163</v>
      </c>
      <c r="R68" s="10">
        <v>4300</v>
      </c>
      <c r="S68" s="10">
        <v>4300</v>
      </c>
      <c r="T68" s="10">
        <v>4250</v>
      </c>
      <c r="U68" s="10">
        <v>4300</v>
      </c>
      <c r="V68" s="10">
        <v>6637900</v>
      </c>
      <c r="W68" s="10">
        <v>4300</v>
      </c>
      <c r="X68" s="19">
        <f t="shared" si="10"/>
        <v>-1.3953488372093024</v>
      </c>
      <c r="Y68" s="23"/>
      <c r="Z68" s="24">
        <v>14</v>
      </c>
      <c r="AA68" s="25">
        <v>0</v>
      </c>
      <c r="AB68" s="36"/>
      <c r="AC68" s="36">
        <v>5.2</v>
      </c>
      <c r="AD68" s="25">
        <v>2</v>
      </c>
      <c r="AF68" s="51">
        <f t="shared" si="13"/>
        <v>-2.7151780169020321</v>
      </c>
      <c r="AG68" s="51">
        <f t="shared" si="11"/>
        <v>3.7878933701253827</v>
      </c>
    </row>
    <row r="69" spans="1:33" s="1" customFormat="1" ht="14.25" thickBot="1">
      <c r="A69" s="18">
        <v>38166</v>
      </c>
      <c r="B69" s="19">
        <v>11801.88</v>
      </c>
      <c r="C69" s="19">
        <v>11884.06</v>
      </c>
      <c r="D69" s="19">
        <v>11774.67</v>
      </c>
      <c r="E69" s="19">
        <v>11884.06</v>
      </c>
      <c r="F69" s="19">
        <f t="shared" si="8"/>
        <v>0.87226082668717464</v>
      </c>
      <c r="G69" s="19"/>
      <c r="H69" s="26" t="s">
        <v>14</v>
      </c>
      <c r="I69" s="26">
        <v>0</v>
      </c>
      <c r="J69" s="25"/>
      <c r="K69" s="25"/>
      <c r="L69" s="25"/>
      <c r="M69" s="25"/>
      <c r="N69" s="51">
        <f t="shared" si="12"/>
        <v>0.67002752301620983</v>
      </c>
      <c r="O69" s="51">
        <f t="shared" si="9"/>
        <v>0.58630489988341794</v>
      </c>
      <c r="Q69" s="11">
        <v>38166</v>
      </c>
      <c r="R69" s="10">
        <v>4320</v>
      </c>
      <c r="S69" s="10">
        <v>4350</v>
      </c>
      <c r="T69" s="10">
        <v>4320</v>
      </c>
      <c r="U69" s="10">
        <v>4350</v>
      </c>
      <c r="V69" s="10">
        <v>3824800</v>
      </c>
      <c r="W69" s="10">
        <v>4350</v>
      </c>
      <c r="X69" s="19">
        <f t="shared" si="10"/>
        <v>1.1494252873563218</v>
      </c>
      <c r="Z69" s="26" t="s">
        <v>14</v>
      </c>
      <c r="AA69" s="26">
        <v>0</v>
      </c>
      <c r="AB69" s="25"/>
      <c r="AC69" s="36">
        <v>5.4</v>
      </c>
      <c r="AD69" s="25">
        <v>5</v>
      </c>
      <c r="AF69" s="51">
        <f t="shared" si="13"/>
        <v>1.5196576401257937</v>
      </c>
      <c r="AG69" s="51">
        <f t="shared" si="11"/>
        <v>1.7471398805879694</v>
      </c>
    </row>
    <row r="70" spans="1:33" s="1" customFormat="1">
      <c r="A70" s="18">
        <v>38167</v>
      </c>
      <c r="B70" s="19">
        <v>11816.89</v>
      </c>
      <c r="C70" s="19">
        <v>11885.5</v>
      </c>
      <c r="D70" s="19">
        <v>11788.15</v>
      </c>
      <c r="E70" s="19">
        <v>11860.81</v>
      </c>
      <c r="F70" s="19">
        <f t="shared" si="8"/>
        <v>-0.19602371170265773</v>
      </c>
      <c r="G70" s="19"/>
      <c r="H70" s="19"/>
      <c r="I70" s="19"/>
      <c r="J70" s="19"/>
      <c r="K70" s="19"/>
      <c r="L70" s="19"/>
      <c r="M70" s="19"/>
      <c r="N70" s="51">
        <f t="shared" si="12"/>
        <v>-7.215746580865612E-3</v>
      </c>
      <c r="O70" s="51">
        <f t="shared" si="9"/>
        <v>1.3943603659902497E-3</v>
      </c>
      <c r="Q70" s="11">
        <v>38167</v>
      </c>
      <c r="R70" s="10">
        <v>4320</v>
      </c>
      <c r="S70" s="10">
        <v>4400</v>
      </c>
      <c r="T70" s="10">
        <v>4310</v>
      </c>
      <c r="U70" s="10">
        <v>4400</v>
      </c>
      <c r="V70" s="10">
        <v>3490600</v>
      </c>
      <c r="W70" s="10">
        <v>4400</v>
      </c>
      <c r="X70" s="19">
        <f t="shared" si="10"/>
        <v>1.1363636363636365</v>
      </c>
      <c r="AB70" s="36"/>
      <c r="AC70" s="36">
        <v>5.6</v>
      </c>
      <c r="AD70" s="25">
        <v>1</v>
      </c>
      <c r="AF70" s="51">
        <f t="shared" si="13"/>
        <v>1.4684494046621042</v>
      </c>
      <c r="AG70" s="51">
        <f t="shared" si="11"/>
        <v>1.6690857527505423</v>
      </c>
    </row>
    <row r="71" spans="1:33" s="1" customFormat="1">
      <c r="A71" s="18">
        <v>38168</v>
      </c>
      <c r="B71" s="19">
        <v>11869.86</v>
      </c>
      <c r="C71" s="19">
        <v>11887.95</v>
      </c>
      <c r="D71" s="19">
        <v>11808.13</v>
      </c>
      <c r="E71" s="19">
        <v>11858.87</v>
      </c>
      <c r="F71" s="19">
        <f t="shared" si="8"/>
        <v>-1.6359062878661207E-2</v>
      </c>
      <c r="G71" s="19"/>
      <c r="H71" s="19"/>
      <c r="I71" s="19"/>
      <c r="J71" s="19"/>
      <c r="K71" s="19"/>
      <c r="L71" s="19"/>
      <c r="M71" s="19"/>
      <c r="N71" s="51">
        <f t="shared" si="12"/>
        <v>-2.5009989579636891E-6</v>
      </c>
      <c r="O71" s="51">
        <f t="shared" si="9"/>
        <v>3.3948298671856849E-8</v>
      </c>
      <c r="Q71" s="11">
        <v>38168</v>
      </c>
      <c r="R71" s="10">
        <v>4410</v>
      </c>
      <c r="S71" s="10">
        <v>4440</v>
      </c>
      <c r="T71" s="10">
        <v>4400</v>
      </c>
      <c r="U71" s="10">
        <v>4420</v>
      </c>
      <c r="V71" s="10">
        <v>6316100</v>
      </c>
      <c r="W71" s="10">
        <v>4420</v>
      </c>
      <c r="X71" s="19">
        <f t="shared" si="10"/>
        <v>0.45248868778280549</v>
      </c>
      <c r="AB71" s="25"/>
      <c r="AC71" s="36">
        <v>5.8</v>
      </c>
      <c r="AD71" s="25">
        <v>4</v>
      </c>
      <c r="AF71" s="51">
        <f t="shared" si="13"/>
        <v>9.2809843494978048E-2</v>
      </c>
      <c r="AG71" s="51">
        <f t="shared" si="11"/>
        <v>4.2020258564023978E-2</v>
      </c>
    </row>
    <row r="72" spans="1:33" s="1" customFormat="1">
      <c r="A72" s="18">
        <v>38169</v>
      </c>
      <c r="B72" s="19">
        <v>11933.33</v>
      </c>
      <c r="C72" s="19">
        <v>11988.12</v>
      </c>
      <c r="D72" s="19">
        <v>11889.7</v>
      </c>
      <c r="E72" s="19">
        <v>11896.01</v>
      </c>
      <c r="F72" s="19">
        <f t="shared" si="8"/>
        <v>0.31220552101082144</v>
      </c>
      <c r="G72" s="19"/>
      <c r="H72" s="19"/>
      <c r="I72" s="19"/>
      <c r="J72" s="19"/>
      <c r="K72" s="19"/>
      <c r="L72" s="19"/>
      <c r="M72" s="19"/>
      <c r="N72" s="51">
        <f t="shared" si="12"/>
        <v>3.1253103227942045E-2</v>
      </c>
      <c r="O72" s="51">
        <f t="shared" si="9"/>
        <v>9.8444364979420555E-3</v>
      </c>
      <c r="Q72" s="11">
        <v>38169</v>
      </c>
      <c r="R72" s="10">
        <v>4450</v>
      </c>
      <c r="S72" s="10">
        <v>4500</v>
      </c>
      <c r="T72" s="10">
        <v>4440</v>
      </c>
      <c r="U72" s="10">
        <v>4490</v>
      </c>
      <c r="V72" s="10">
        <v>5306300</v>
      </c>
      <c r="W72" s="10">
        <v>4490</v>
      </c>
      <c r="X72" s="19">
        <f t="shared" si="10"/>
        <v>1.5590200445434299</v>
      </c>
      <c r="AB72" s="36"/>
      <c r="AC72" s="36">
        <v>6</v>
      </c>
      <c r="AD72" s="25">
        <v>2</v>
      </c>
      <c r="AF72" s="51">
        <f t="shared" si="13"/>
        <v>3.7912190522342275</v>
      </c>
      <c r="AG72" s="51">
        <f t="shared" si="11"/>
        <v>5.9116017756359014</v>
      </c>
    </row>
    <row r="73" spans="1:33" s="1" customFormat="1">
      <c r="A73" s="18">
        <v>38170</v>
      </c>
      <c r="B73" s="19">
        <v>11781.54</v>
      </c>
      <c r="C73" s="19">
        <v>11781.54</v>
      </c>
      <c r="D73" s="10">
        <v>11693</v>
      </c>
      <c r="E73" s="19">
        <v>11721.49</v>
      </c>
      <c r="F73" s="19">
        <f t="shared" si="8"/>
        <v>-1.488889211183906</v>
      </c>
      <c r="G73" s="19"/>
      <c r="H73" s="19"/>
      <c r="I73" s="19"/>
      <c r="J73" s="19"/>
      <c r="K73" s="19"/>
      <c r="L73" s="19"/>
      <c r="M73" s="19"/>
      <c r="N73" s="51">
        <f t="shared" si="12"/>
        <v>-3.2820685520557853</v>
      </c>
      <c r="O73" s="51">
        <f t="shared" si="9"/>
        <v>4.8774953474803331</v>
      </c>
      <c r="Q73" s="11">
        <v>38170</v>
      </c>
      <c r="R73" s="10">
        <v>4450</v>
      </c>
      <c r="S73" s="10">
        <v>4460</v>
      </c>
      <c r="T73" s="10">
        <v>4400</v>
      </c>
      <c r="U73" s="10">
        <v>4410</v>
      </c>
      <c r="V73" s="10">
        <v>5950100</v>
      </c>
      <c r="W73" s="10">
        <v>4410</v>
      </c>
      <c r="X73" s="19">
        <f t="shared" si="10"/>
        <v>-1.8140589569160999</v>
      </c>
      <c r="AB73" s="25"/>
      <c r="AC73" s="36">
        <v>6.2</v>
      </c>
      <c r="AD73" s="25">
        <v>1</v>
      </c>
      <c r="AF73" s="51">
        <f t="shared" si="13"/>
        <v>-5.9670797488616998</v>
      </c>
      <c r="AG73" s="51">
        <f t="shared" si="11"/>
        <v>10.823036494499476</v>
      </c>
    </row>
    <row r="74" spans="1:33" s="1" customFormat="1" ht="14.25" thickBot="1">
      <c r="A74" s="18">
        <v>38173</v>
      </c>
      <c r="B74" s="19">
        <v>11622.85</v>
      </c>
      <c r="C74" s="19">
        <v>11648.85</v>
      </c>
      <c r="D74" s="19">
        <v>11511.49</v>
      </c>
      <c r="E74" s="19">
        <v>11541.71</v>
      </c>
      <c r="F74" s="19">
        <f t="shared" si="8"/>
        <v>-1.5576548015848664</v>
      </c>
      <c r="G74" s="19"/>
      <c r="H74" s="19"/>
      <c r="I74" s="19"/>
      <c r="J74" s="19"/>
      <c r="K74" s="19"/>
      <c r="L74" s="19"/>
      <c r="M74" s="19"/>
      <c r="N74" s="51">
        <f t="shared" si="12"/>
        <v>-3.7590832715304168</v>
      </c>
      <c r="O74" s="51">
        <f t="shared" si="9"/>
        <v>5.8448844316119564</v>
      </c>
      <c r="Q74" s="11">
        <v>38173</v>
      </c>
      <c r="R74" s="10">
        <v>4380</v>
      </c>
      <c r="S74" s="10">
        <v>4390</v>
      </c>
      <c r="T74" s="10">
        <v>4320</v>
      </c>
      <c r="U74" s="10">
        <v>4350</v>
      </c>
      <c r="V74" s="10">
        <v>5229000</v>
      </c>
      <c r="W74" s="10">
        <v>4350</v>
      </c>
      <c r="X74" s="19">
        <f t="shared" si="10"/>
        <v>-1.3793103448275863</v>
      </c>
      <c r="AC74" s="26" t="s">
        <v>14</v>
      </c>
      <c r="AD74" s="26">
        <v>10</v>
      </c>
      <c r="AF74" s="51">
        <f t="shared" si="13"/>
        <v>-2.6226056742667496</v>
      </c>
      <c r="AG74" s="51">
        <f t="shared" si="11"/>
        <v>3.6166848090099846</v>
      </c>
    </row>
    <row r="75" spans="1:33" s="1" customFormat="1">
      <c r="A75" s="18">
        <v>38174</v>
      </c>
      <c r="B75" s="19">
        <v>11536.45</v>
      </c>
      <c r="C75" s="19">
        <v>11606.6</v>
      </c>
      <c r="D75" s="19">
        <v>11475.27</v>
      </c>
      <c r="E75" s="19">
        <v>11475.27</v>
      </c>
      <c r="F75" s="19">
        <f t="shared" si="8"/>
        <v>-0.5789841981931465</v>
      </c>
      <c r="G75" s="19"/>
      <c r="H75" s="19"/>
      <c r="I75" s="19"/>
      <c r="J75" s="19"/>
      <c r="K75" s="19"/>
      <c r="L75" s="19"/>
      <c r="M75" s="19"/>
      <c r="N75" s="51">
        <f t="shared" si="12"/>
        <v>-0.19130114547016649</v>
      </c>
      <c r="O75" s="51">
        <f t="shared" si="9"/>
        <v>0.11022753462667902</v>
      </c>
      <c r="Q75" s="11">
        <v>38174</v>
      </c>
      <c r="R75" s="10">
        <v>4340</v>
      </c>
      <c r="S75" s="10">
        <v>4400</v>
      </c>
      <c r="T75" s="10">
        <v>4330</v>
      </c>
      <c r="U75" s="10">
        <v>4350</v>
      </c>
      <c r="V75" s="10">
        <v>4336600</v>
      </c>
      <c r="W75" s="10">
        <v>4350</v>
      </c>
      <c r="X75" s="19">
        <f t="shared" si="10"/>
        <v>0</v>
      </c>
      <c r="AF75" s="51">
        <f t="shared" si="13"/>
        <v>1.9205286566845341E-11</v>
      </c>
      <c r="AG75" s="51">
        <f t="shared" si="11"/>
        <v>5.1431326109964725E-15</v>
      </c>
    </row>
    <row r="76" spans="1:33" s="1" customFormat="1">
      <c r="A76" s="18">
        <v>38175</v>
      </c>
      <c r="B76" s="19">
        <v>11359.71</v>
      </c>
      <c r="C76" s="19">
        <v>11429.24</v>
      </c>
      <c r="D76" s="19">
        <v>11251.35</v>
      </c>
      <c r="E76" s="19">
        <v>11384.86</v>
      </c>
      <c r="F76" s="19">
        <f t="shared" si="8"/>
        <v>-0.79412482893948499</v>
      </c>
      <c r="G76" s="19"/>
      <c r="H76" s="19"/>
      <c r="I76" s="19"/>
      <c r="J76" s="19"/>
      <c r="K76" s="19"/>
      <c r="L76" s="19"/>
      <c r="M76" s="19"/>
      <c r="N76" s="51">
        <f t="shared" si="12"/>
        <v>-0.49555150429558809</v>
      </c>
      <c r="O76" s="51">
        <f t="shared" si="9"/>
        <v>0.39214955972908005</v>
      </c>
      <c r="Q76" s="11">
        <v>38175</v>
      </c>
      <c r="R76" s="10">
        <v>4330</v>
      </c>
      <c r="S76" s="10">
        <v>4340</v>
      </c>
      <c r="T76" s="10">
        <v>4240</v>
      </c>
      <c r="U76" s="10">
        <v>4240</v>
      </c>
      <c r="V76" s="10">
        <v>8058700</v>
      </c>
      <c r="W76" s="10">
        <v>4240</v>
      </c>
      <c r="X76" s="19">
        <f t="shared" si="10"/>
        <v>-2.5943396226415096</v>
      </c>
      <c r="AF76" s="51">
        <f t="shared" si="13"/>
        <v>-17.456050517808933</v>
      </c>
      <c r="AG76" s="51">
        <f t="shared" si="11"/>
        <v>45.28224882205803</v>
      </c>
    </row>
    <row r="77" spans="1:33" s="1" customFormat="1">
      <c r="A77" s="18">
        <v>38176</v>
      </c>
      <c r="B77" s="19">
        <v>11372.63</v>
      </c>
      <c r="C77" s="19">
        <v>11411.31</v>
      </c>
      <c r="D77" s="19">
        <v>11279.55</v>
      </c>
      <c r="E77" s="19">
        <v>11322.23</v>
      </c>
      <c r="F77" s="19">
        <f t="shared" ref="F77:F140" si="14">(E77-E76)/E77*100</f>
        <v>-0.55315958075397709</v>
      </c>
      <c r="G77" s="19"/>
      <c r="H77" s="19"/>
      <c r="I77" s="19"/>
      <c r="J77" s="19"/>
      <c r="K77" s="19"/>
      <c r="L77" s="19"/>
      <c r="M77" s="19"/>
      <c r="N77" s="51">
        <f t="shared" ref="N77:N140" si="15">(F77-F$4)^3</f>
        <v>-0.16671501155853399</v>
      </c>
      <c r="O77" s="51">
        <f t="shared" ref="O77:O140" si="16">(F77-F$4)^4</f>
        <v>9.1755676698775823E-2</v>
      </c>
      <c r="Q77" s="11">
        <v>38176</v>
      </c>
      <c r="R77" s="10">
        <v>4220</v>
      </c>
      <c r="S77" s="10">
        <v>4240</v>
      </c>
      <c r="T77" s="10">
        <v>4190</v>
      </c>
      <c r="U77" s="10">
        <v>4220</v>
      </c>
      <c r="V77" s="10">
        <v>5010300</v>
      </c>
      <c r="W77" s="10">
        <v>4220</v>
      </c>
      <c r="X77" s="19">
        <f t="shared" ref="X77:X140" si="17">(W77-W76)/W77*100</f>
        <v>-0.47393364928909953</v>
      </c>
      <c r="AF77" s="51">
        <f t="shared" si="13"/>
        <v>-0.10627135731475865</v>
      </c>
      <c r="AG77" s="51">
        <f t="shared" ref="AG77:AG140" si="18">(X77-X$4)^4</f>
        <v>5.0337112956266791E-2</v>
      </c>
    </row>
    <row r="78" spans="1:33" s="1" customFormat="1">
      <c r="A78" s="18">
        <v>38177</v>
      </c>
      <c r="B78" s="19">
        <v>11283.28</v>
      </c>
      <c r="C78" s="19">
        <v>11449.45</v>
      </c>
      <c r="D78" s="19">
        <v>11283.08</v>
      </c>
      <c r="E78" s="19">
        <v>11423.53</v>
      </c>
      <c r="F78" s="19">
        <f t="shared" si="14"/>
        <v>0.88676617472883668</v>
      </c>
      <c r="G78" s="19"/>
      <c r="H78" s="19"/>
      <c r="I78" s="19"/>
      <c r="J78" s="19"/>
      <c r="K78" s="19"/>
      <c r="L78" s="19"/>
      <c r="M78" s="19"/>
      <c r="N78" s="51">
        <f t="shared" si="15"/>
        <v>0.70390339145229341</v>
      </c>
      <c r="O78" s="51">
        <f t="shared" si="16"/>
        <v>0.62615820653232179</v>
      </c>
      <c r="Q78" s="11">
        <v>38177</v>
      </c>
      <c r="R78" s="10">
        <v>4210</v>
      </c>
      <c r="S78" s="10">
        <v>4250</v>
      </c>
      <c r="T78" s="10">
        <v>4210</v>
      </c>
      <c r="U78" s="10">
        <v>4240</v>
      </c>
      <c r="V78" s="10">
        <v>6788100</v>
      </c>
      <c r="W78" s="10">
        <v>4240</v>
      </c>
      <c r="X78" s="19">
        <f t="shared" si="17"/>
        <v>0.47169811320754718</v>
      </c>
      <c r="AF78" s="51">
        <f t="shared" ref="AF78:AF141" si="19">(X78-X$4)^3</f>
        <v>0.10513126616853363</v>
      </c>
      <c r="AG78" s="51">
        <f t="shared" si="18"/>
        <v>4.9618373807791848E-2</v>
      </c>
    </row>
    <row r="79" spans="1:33" s="1" customFormat="1">
      <c r="A79" s="18">
        <v>38180</v>
      </c>
      <c r="B79" s="19">
        <v>11532.64</v>
      </c>
      <c r="C79" s="19">
        <v>11598.9</v>
      </c>
      <c r="D79" s="19">
        <v>11474.08</v>
      </c>
      <c r="E79" s="19">
        <v>11582.28</v>
      </c>
      <c r="F79" s="19">
        <f t="shared" si="14"/>
        <v>1.3706282355460235</v>
      </c>
      <c r="G79" s="19"/>
      <c r="H79" s="19"/>
      <c r="I79" s="19"/>
      <c r="J79" s="19"/>
      <c r="K79" s="19"/>
      <c r="L79" s="19"/>
      <c r="M79" s="19"/>
      <c r="N79" s="51">
        <f t="shared" si="15"/>
        <v>2.5906207741553584</v>
      </c>
      <c r="O79" s="51">
        <f t="shared" si="16"/>
        <v>3.5579932929431211</v>
      </c>
      <c r="Q79" s="11">
        <v>38180</v>
      </c>
      <c r="R79" s="10">
        <v>4230</v>
      </c>
      <c r="S79" s="10">
        <v>4400</v>
      </c>
      <c r="T79" s="10">
        <v>4220</v>
      </c>
      <c r="U79" s="10">
        <v>4340</v>
      </c>
      <c r="V79" s="10">
        <v>5986300</v>
      </c>
      <c r="W79" s="10">
        <v>4340</v>
      </c>
      <c r="X79" s="19">
        <f t="shared" si="17"/>
        <v>2.3041474654377883</v>
      </c>
      <c r="AF79" s="51">
        <f t="shared" si="19"/>
        <v>12.237204825318583</v>
      </c>
      <c r="AG79" s="51">
        <f t="shared" si="18"/>
        <v>28.199601578270553</v>
      </c>
    </row>
    <row r="80" spans="1:33" s="1" customFormat="1">
      <c r="A80" s="18">
        <v>38181</v>
      </c>
      <c r="B80" s="19">
        <v>11544.02</v>
      </c>
      <c r="C80" s="19">
        <v>11608.62</v>
      </c>
      <c r="D80" s="19">
        <v>11501.22</v>
      </c>
      <c r="E80" s="19">
        <v>11608.62</v>
      </c>
      <c r="F80" s="19">
        <f t="shared" si="14"/>
        <v>0.22690035508096695</v>
      </c>
      <c r="G80" s="19"/>
      <c r="H80" s="19"/>
      <c r="I80" s="19"/>
      <c r="J80" s="19"/>
      <c r="K80" s="19"/>
      <c r="L80" s="19"/>
      <c r="M80" s="19"/>
      <c r="N80" s="51">
        <f t="shared" si="15"/>
        <v>1.2117160610756E-2</v>
      </c>
      <c r="O80" s="51">
        <f t="shared" si="16"/>
        <v>2.7831363647809683E-3</v>
      </c>
      <c r="Q80" s="11">
        <v>38181</v>
      </c>
      <c r="R80" s="10">
        <v>4350</v>
      </c>
      <c r="S80" s="10">
        <v>4480</v>
      </c>
      <c r="T80" s="10">
        <v>4350</v>
      </c>
      <c r="U80" s="10">
        <v>4470</v>
      </c>
      <c r="V80" s="10">
        <v>7070200</v>
      </c>
      <c r="W80" s="10">
        <v>4470</v>
      </c>
      <c r="X80" s="19">
        <f t="shared" si="17"/>
        <v>2.9082774049217002</v>
      </c>
      <c r="AF80" s="51">
        <f t="shared" si="19"/>
        <v>24.605231365739662</v>
      </c>
      <c r="AG80" s="51">
        <f t="shared" si="18"/>
        <v>71.56542764955222</v>
      </c>
    </row>
    <row r="81" spans="1:33" s="1" customFormat="1">
      <c r="A81" s="18">
        <v>38182</v>
      </c>
      <c r="B81" s="19">
        <v>11663.4</v>
      </c>
      <c r="C81" s="10">
        <v>11664</v>
      </c>
      <c r="D81" s="19">
        <v>11356.65</v>
      </c>
      <c r="E81" s="19">
        <v>11356.65</v>
      </c>
      <c r="F81" s="19">
        <f t="shared" si="14"/>
        <v>-2.218700056794928</v>
      </c>
      <c r="G81" s="19"/>
      <c r="H81" s="19"/>
      <c r="I81" s="19"/>
      <c r="J81" s="19"/>
      <c r="K81" s="19"/>
      <c r="L81" s="19"/>
      <c r="M81" s="19"/>
      <c r="N81" s="51">
        <f t="shared" si="15"/>
        <v>-10.880759898766518</v>
      </c>
      <c r="O81" s="51">
        <f t="shared" si="16"/>
        <v>24.110837868583449</v>
      </c>
      <c r="Q81" s="11">
        <v>38182</v>
      </c>
      <c r="R81" s="10">
        <v>4500</v>
      </c>
      <c r="S81" s="10">
        <v>4520</v>
      </c>
      <c r="T81" s="10">
        <v>4350</v>
      </c>
      <c r="U81" s="10">
        <v>4350</v>
      </c>
      <c r="V81" s="10">
        <v>7436600</v>
      </c>
      <c r="W81" s="10">
        <v>4350</v>
      </c>
      <c r="X81" s="19">
        <f t="shared" si="17"/>
        <v>-2.7586206896551726</v>
      </c>
      <c r="AF81" s="51">
        <f t="shared" si="19"/>
        <v>-20.986957426917389</v>
      </c>
      <c r="AG81" s="51">
        <f t="shared" si="18"/>
        <v>57.889434710740588</v>
      </c>
    </row>
    <row r="82" spans="1:33" s="1" customFormat="1">
      <c r="A82" s="18">
        <v>38183</v>
      </c>
      <c r="B82" s="19">
        <v>11413.33</v>
      </c>
      <c r="C82" s="19">
        <v>11440.02</v>
      </c>
      <c r="D82" s="19">
        <v>11315.97</v>
      </c>
      <c r="E82" s="19">
        <v>11409.14</v>
      </c>
      <c r="F82" s="19">
        <f t="shared" si="14"/>
        <v>0.4600697335644911</v>
      </c>
      <c r="G82" s="19"/>
      <c r="H82" s="19"/>
      <c r="I82" s="19"/>
      <c r="J82" s="19"/>
      <c r="K82" s="19"/>
      <c r="L82" s="19"/>
      <c r="M82" s="19"/>
      <c r="N82" s="51">
        <f t="shared" si="15"/>
        <v>9.9159561977528135E-2</v>
      </c>
      <c r="O82" s="51">
        <f t="shared" si="16"/>
        <v>4.5896489229901347E-2</v>
      </c>
      <c r="Q82" s="11">
        <v>38183</v>
      </c>
      <c r="R82" s="10">
        <v>4400</v>
      </c>
      <c r="S82" s="10">
        <v>4450</v>
      </c>
      <c r="T82" s="10">
        <v>4350</v>
      </c>
      <c r="U82" s="10">
        <v>4370</v>
      </c>
      <c r="V82" s="10">
        <v>4863800</v>
      </c>
      <c r="W82" s="10">
        <v>4370</v>
      </c>
      <c r="X82" s="19">
        <f t="shared" si="17"/>
        <v>0.45766590389016021</v>
      </c>
      <c r="AF82" s="51">
        <f t="shared" si="19"/>
        <v>9.6030197014257593E-2</v>
      </c>
      <c r="AG82" s="51">
        <f t="shared" si="18"/>
        <v>4.39754635883743E-2</v>
      </c>
    </row>
    <row r="83" spans="1:33" s="1" customFormat="1">
      <c r="A83" s="18">
        <v>38184</v>
      </c>
      <c r="B83" s="19">
        <v>11327.75</v>
      </c>
      <c r="C83" s="19">
        <v>11475.12</v>
      </c>
      <c r="D83" s="19">
        <v>11243.28</v>
      </c>
      <c r="E83" s="10">
        <v>11436</v>
      </c>
      <c r="F83" s="19">
        <f t="shared" si="14"/>
        <v>0.2348723329835658</v>
      </c>
      <c r="G83" s="19"/>
      <c r="H83" s="19"/>
      <c r="I83" s="19"/>
      <c r="J83" s="19"/>
      <c r="K83" s="19"/>
      <c r="L83" s="19"/>
      <c r="M83" s="19"/>
      <c r="N83" s="51">
        <f t="shared" si="15"/>
        <v>1.3423154056286987E-2</v>
      </c>
      <c r="O83" s="51">
        <f t="shared" si="16"/>
        <v>3.190113239077288E-3</v>
      </c>
      <c r="Q83" s="11">
        <v>38184</v>
      </c>
      <c r="R83" s="10">
        <v>4300</v>
      </c>
      <c r="S83" s="10">
        <v>4350</v>
      </c>
      <c r="T83" s="10">
        <v>4290</v>
      </c>
      <c r="U83" s="10">
        <v>4320</v>
      </c>
      <c r="V83" s="10">
        <v>4395100</v>
      </c>
      <c r="W83" s="10">
        <v>4320</v>
      </c>
      <c r="X83" s="19">
        <f t="shared" si="17"/>
        <v>-1.1574074074074074</v>
      </c>
      <c r="AF83" s="51">
        <f t="shared" si="19"/>
        <v>-1.5493776256235265</v>
      </c>
      <c r="AG83" s="51">
        <f t="shared" si="18"/>
        <v>1.7928462209194507</v>
      </c>
    </row>
    <row r="84" spans="1:33" s="1" customFormat="1">
      <c r="A84" s="18">
        <v>38188</v>
      </c>
      <c r="B84" s="19">
        <v>11318.14</v>
      </c>
      <c r="C84" s="19">
        <v>11318.14</v>
      </c>
      <c r="D84" s="19">
        <v>11191.76</v>
      </c>
      <c r="E84" s="19">
        <v>11258.37</v>
      </c>
      <c r="F84" s="19">
        <f t="shared" si="14"/>
        <v>-1.5777594802799979</v>
      </c>
      <c r="G84" s="19"/>
      <c r="H84" s="19"/>
      <c r="I84" s="19"/>
      <c r="J84" s="19"/>
      <c r="K84" s="19"/>
      <c r="L84" s="19"/>
      <c r="M84" s="19"/>
      <c r="N84" s="51">
        <f t="shared" si="15"/>
        <v>-3.9067932184486556</v>
      </c>
      <c r="O84" s="51">
        <f t="shared" si="16"/>
        <v>6.1530989651406545</v>
      </c>
      <c r="Q84" s="11">
        <v>38188</v>
      </c>
      <c r="R84" s="10">
        <v>4270</v>
      </c>
      <c r="S84" s="10">
        <v>4300</v>
      </c>
      <c r="T84" s="10">
        <v>4230</v>
      </c>
      <c r="U84" s="10">
        <v>4270</v>
      </c>
      <c r="V84" s="10">
        <v>4122500</v>
      </c>
      <c r="W84" s="10">
        <v>4270</v>
      </c>
      <c r="X84" s="19">
        <f t="shared" si="17"/>
        <v>-1.1709601873536302</v>
      </c>
      <c r="AF84" s="51">
        <f t="shared" si="19"/>
        <v>-1.6044581194057774</v>
      </c>
      <c r="AG84" s="51">
        <f t="shared" si="18"/>
        <v>1.8783269098193884</v>
      </c>
    </row>
    <row r="85" spans="1:33" s="1" customFormat="1">
      <c r="A85" s="18">
        <v>38189</v>
      </c>
      <c r="B85" s="19">
        <v>11335.24</v>
      </c>
      <c r="C85" s="19">
        <v>11433.86</v>
      </c>
      <c r="D85" s="19">
        <v>11326.68</v>
      </c>
      <c r="E85" s="19">
        <v>11433.86</v>
      </c>
      <c r="F85" s="19">
        <f t="shared" si="14"/>
        <v>1.534827258686041</v>
      </c>
      <c r="G85" s="19"/>
      <c r="H85" s="19"/>
      <c r="I85" s="19"/>
      <c r="J85" s="19"/>
      <c r="K85" s="19"/>
      <c r="L85" s="19"/>
      <c r="M85" s="19"/>
      <c r="N85" s="51">
        <f t="shared" si="15"/>
        <v>3.6353032112231838</v>
      </c>
      <c r="O85" s="51">
        <f t="shared" si="16"/>
        <v>5.5896873898413464</v>
      </c>
      <c r="Q85" s="11">
        <v>38189</v>
      </c>
      <c r="R85" s="10">
        <v>4300</v>
      </c>
      <c r="S85" s="10">
        <v>4320</v>
      </c>
      <c r="T85" s="10">
        <v>4270</v>
      </c>
      <c r="U85" s="10">
        <v>4310</v>
      </c>
      <c r="V85" s="10">
        <v>4726300</v>
      </c>
      <c r="W85" s="10">
        <v>4310</v>
      </c>
      <c r="X85" s="19">
        <f t="shared" si="17"/>
        <v>0.92807424593967514</v>
      </c>
      <c r="AF85" s="51">
        <f t="shared" si="19"/>
        <v>0.80006276542035104</v>
      </c>
      <c r="AG85" s="51">
        <f t="shared" si="18"/>
        <v>0.74273190273368661</v>
      </c>
    </row>
    <row r="86" spans="1:33" s="1" customFormat="1">
      <c r="A86" s="18">
        <v>38190</v>
      </c>
      <c r="B86" s="19">
        <v>11310.57</v>
      </c>
      <c r="C86" s="19">
        <v>11310.57</v>
      </c>
      <c r="D86" s="19">
        <v>11227.95</v>
      </c>
      <c r="E86" s="19">
        <v>11285.04</v>
      </c>
      <c r="F86" s="19">
        <f t="shared" si="14"/>
        <v>-1.3187370182117182</v>
      </c>
      <c r="G86" s="19"/>
      <c r="H86" s="19"/>
      <c r="I86" s="19"/>
      <c r="J86" s="19"/>
      <c r="K86" s="19"/>
      <c r="L86" s="19"/>
      <c r="M86" s="19"/>
      <c r="N86" s="51">
        <f t="shared" si="15"/>
        <v>-2.2788723432366029</v>
      </c>
      <c r="O86" s="51">
        <f t="shared" si="16"/>
        <v>2.998886278050148</v>
      </c>
      <c r="Q86" s="11">
        <v>38190</v>
      </c>
      <c r="R86" s="10">
        <v>4260</v>
      </c>
      <c r="S86" s="10">
        <v>4310</v>
      </c>
      <c r="T86" s="10">
        <v>4250</v>
      </c>
      <c r="U86" s="10">
        <v>4290</v>
      </c>
      <c r="V86" s="10">
        <v>3558900</v>
      </c>
      <c r="W86" s="10">
        <v>4290</v>
      </c>
      <c r="X86" s="19">
        <f t="shared" si="17"/>
        <v>-0.46620046620046618</v>
      </c>
      <c r="AF86" s="51">
        <f t="shared" si="19"/>
        <v>-0.10115083798494581</v>
      </c>
      <c r="AG86" s="51">
        <f t="shared" si="18"/>
        <v>4.7129479857903701E-2</v>
      </c>
    </row>
    <row r="87" spans="1:33" s="1" customFormat="1">
      <c r="A87" s="18">
        <v>38191</v>
      </c>
      <c r="B87" s="19">
        <v>11263.5</v>
      </c>
      <c r="C87" s="19">
        <v>11264.25</v>
      </c>
      <c r="D87" s="19">
        <v>11170.54</v>
      </c>
      <c r="E87" s="19">
        <v>11187.33</v>
      </c>
      <c r="F87" s="19">
        <f t="shared" si="14"/>
        <v>-0.87339874661783412</v>
      </c>
      <c r="G87" s="19"/>
      <c r="H87" s="19"/>
      <c r="I87" s="19"/>
      <c r="J87" s="19"/>
      <c r="K87" s="19"/>
      <c r="L87" s="19"/>
      <c r="M87" s="19"/>
      <c r="N87" s="51">
        <f t="shared" si="15"/>
        <v>-0.65989723737617545</v>
      </c>
      <c r="O87" s="51">
        <f t="shared" si="16"/>
        <v>0.5745154958071933</v>
      </c>
      <c r="Q87" s="11">
        <v>38191</v>
      </c>
      <c r="R87" s="10">
        <v>4250</v>
      </c>
      <c r="S87" s="10">
        <v>4310</v>
      </c>
      <c r="T87" s="10">
        <v>4220</v>
      </c>
      <c r="U87" s="10">
        <v>4270</v>
      </c>
      <c r="V87" s="10">
        <v>4646200</v>
      </c>
      <c r="W87" s="10">
        <v>4270</v>
      </c>
      <c r="X87" s="19">
        <f t="shared" si="17"/>
        <v>-0.46838407494145201</v>
      </c>
      <c r="AF87" s="51">
        <f t="shared" si="19"/>
        <v>-0.10257965346818643</v>
      </c>
      <c r="AG87" s="51">
        <f t="shared" si="18"/>
        <v>4.8019205496687797E-2</v>
      </c>
    </row>
    <row r="88" spans="1:33" s="1" customFormat="1">
      <c r="A88" s="18">
        <v>38194</v>
      </c>
      <c r="B88" s="19">
        <v>11099.87</v>
      </c>
      <c r="C88" s="19">
        <v>11159.55</v>
      </c>
      <c r="D88" s="19">
        <v>11065.72</v>
      </c>
      <c r="E88" s="19">
        <v>11159.55</v>
      </c>
      <c r="F88" s="19">
        <f t="shared" si="14"/>
        <v>-0.24893476887509494</v>
      </c>
      <c r="G88" s="19"/>
      <c r="H88" s="19"/>
      <c r="I88" s="19"/>
      <c r="J88" s="19"/>
      <c r="K88" s="19"/>
      <c r="L88" s="19"/>
      <c r="M88" s="19"/>
      <c r="N88" s="51">
        <f t="shared" si="15"/>
        <v>-1.4914112385128271E-2</v>
      </c>
      <c r="O88" s="51">
        <f t="shared" si="16"/>
        <v>3.6711028212911673E-3</v>
      </c>
      <c r="Q88" s="11">
        <v>38194</v>
      </c>
      <c r="R88" s="10">
        <v>4270</v>
      </c>
      <c r="S88" s="10">
        <v>4330</v>
      </c>
      <c r="T88" s="10">
        <v>4240</v>
      </c>
      <c r="U88" s="10">
        <v>4290</v>
      </c>
      <c r="V88" s="10">
        <v>5358200</v>
      </c>
      <c r="W88" s="10">
        <v>4290</v>
      </c>
      <c r="X88" s="19">
        <f t="shared" si="17"/>
        <v>0.46620046620046618</v>
      </c>
      <c r="AF88" s="51">
        <f t="shared" si="19"/>
        <v>0.10150006162572406</v>
      </c>
      <c r="AG88" s="51">
        <f t="shared" si="18"/>
        <v>4.7346557537841165E-2</v>
      </c>
    </row>
    <row r="89" spans="1:33" s="1" customFormat="1">
      <c r="A89" s="18">
        <v>38195</v>
      </c>
      <c r="B89" s="19">
        <v>11126.27</v>
      </c>
      <c r="C89" s="19">
        <v>11180.8</v>
      </c>
      <c r="D89" s="19">
        <v>11028.35</v>
      </c>
      <c r="E89" s="19">
        <v>11031.54</v>
      </c>
      <c r="F89" s="19">
        <f t="shared" si="14"/>
        <v>-1.1604000891987736</v>
      </c>
      <c r="G89" s="19"/>
      <c r="H89" s="19"/>
      <c r="I89" s="19"/>
      <c r="J89" s="19"/>
      <c r="K89" s="19"/>
      <c r="L89" s="19"/>
      <c r="M89" s="19"/>
      <c r="N89" s="51">
        <f t="shared" si="15"/>
        <v>-1.5512876994310851</v>
      </c>
      <c r="O89" s="51">
        <f t="shared" si="16"/>
        <v>1.7957937890033897</v>
      </c>
      <c r="Q89" s="11">
        <v>38195</v>
      </c>
      <c r="R89" s="10">
        <v>4280</v>
      </c>
      <c r="S89" s="10">
        <v>4310</v>
      </c>
      <c r="T89" s="10">
        <v>4260</v>
      </c>
      <c r="U89" s="10">
        <v>4260</v>
      </c>
      <c r="V89" s="10">
        <v>5219500</v>
      </c>
      <c r="W89" s="10">
        <v>4260</v>
      </c>
      <c r="X89" s="19">
        <f t="shared" si="17"/>
        <v>-0.70422535211267612</v>
      </c>
      <c r="AF89" s="51">
        <f t="shared" si="19"/>
        <v>-0.34885055758779165</v>
      </c>
      <c r="AG89" s="51">
        <f t="shared" si="18"/>
        <v>0.24557598535609929</v>
      </c>
    </row>
    <row r="90" spans="1:33" s="1" customFormat="1">
      <c r="A90" s="18">
        <v>38196</v>
      </c>
      <c r="B90" s="19">
        <v>11133.48</v>
      </c>
      <c r="C90" s="19">
        <v>11236.03</v>
      </c>
      <c r="D90" s="19">
        <v>11132.92</v>
      </c>
      <c r="E90" s="19">
        <v>11204.37</v>
      </c>
      <c r="F90" s="19">
        <f t="shared" si="14"/>
        <v>1.5425231405246338</v>
      </c>
      <c r="G90" s="19"/>
      <c r="H90" s="19"/>
      <c r="I90" s="19"/>
      <c r="J90" s="19"/>
      <c r="K90" s="19"/>
      <c r="L90" s="19"/>
      <c r="M90" s="19"/>
      <c r="N90" s="51">
        <f t="shared" si="15"/>
        <v>3.6901618811327026</v>
      </c>
      <c r="O90" s="51">
        <f t="shared" si="16"/>
        <v>5.7024378121703334</v>
      </c>
      <c r="Q90" s="11">
        <v>38196</v>
      </c>
      <c r="R90" s="10">
        <v>4310</v>
      </c>
      <c r="S90" s="10">
        <v>4360</v>
      </c>
      <c r="T90" s="10">
        <v>4290</v>
      </c>
      <c r="U90" s="10">
        <v>4350</v>
      </c>
      <c r="V90" s="10">
        <v>5782500</v>
      </c>
      <c r="W90" s="10">
        <v>4350</v>
      </c>
      <c r="X90" s="19">
        <f t="shared" si="17"/>
        <v>2.0689655172413794</v>
      </c>
      <c r="AF90" s="51">
        <f t="shared" si="19"/>
        <v>8.8598911440973769</v>
      </c>
      <c r="AG90" s="51">
        <f t="shared" si="18"/>
        <v>18.333181922600421</v>
      </c>
    </row>
    <row r="91" spans="1:33" s="1" customFormat="1">
      <c r="A91" s="18">
        <v>38197</v>
      </c>
      <c r="B91" s="19">
        <v>11187.31</v>
      </c>
      <c r="C91" s="19">
        <v>11189.28</v>
      </c>
      <c r="D91" s="19">
        <v>11018.79</v>
      </c>
      <c r="E91" s="19">
        <v>11116.84</v>
      </c>
      <c r="F91" s="19">
        <f t="shared" si="14"/>
        <v>-0.7873640351035065</v>
      </c>
      <c r="G91" s="19"/>
      <c r="H91" s="19"/>
      <c r="I91" s="19"/>
      <c r="J91" s="19"/>
      <c r="K91" s="19"/>
      <c r="L91" s="19"/>
      <c r="M91" s="19"/>
      <c r="N91" s="51">
        <f t="shared" si="15"/>
        <v>-0.48295850600757723</v>
      </c>
      <c r="O91" s="51">
        <f t="shared" si="16"/>
        <v>0.37891903783449982</v>
      </c>
      <c r="Q91" s="11">
        <v>38197</v>
      </c>
      <c r="R91" s="10">
        <v>4400</v>
      </c>
      <c r="S91" s="10">
        <v>4420</v>
      </c>
      <c r="T91" s="10">
        <v>4360</v>
      </c>
      <c r="U91" s="10">
        <v>4410</v>
      </c>
      <c r="V91" s="10">
        <v>8099000</v>
      </c>
      <c r="W91" s="10">
        <v>4410</v>
      </c>
      <c r="X91" s="19">
        <f t="shared" si="17"/>
        <v>1.3605442176870748</v>
      </c>
      <c r="AF91" s="51">
        <f t="shared" si="19"/>
        <v>2.51996440204169</v>
      </c>
      <c r="AG91" s="51">
        <f t="shared" si="18"/>
        <v>3.4291978367825702</v>
      </c>
    </row>
    <row r="92" spans="1:33" s="1" customFormat="1">
      <c r="A92" s="18">
        <v>38198</v>
      </c>
      <c r="B92" s="19">
        <v>11211.2</v>
      </c>
      <c r="C92" s="19">
        <v>11325.99</v>
      </c>
      <c r="D92" s="19">
        <v>11210.32</v>
      </c>
      <c r="E92" s="19">
        <v>11325.78</v>
      </c>
      <c r="F92" s="19">
        <f t="shared" si="14"/>
        <v>1.8448177520665288</v>
      </c>
      <c r="G92" s="19"/>
      <c r="H92" s="19"/>
      <c r="I92" s="19"/>
      <c r="J92" s="19"/>
      <c r="K92" s="19"/>
      <c r="L92" s="19"/>
      <c r="M92" s="19"/>
      <c r="N92" s="51">
        <f t="shared" si="15"/>
        <v>6.3070448512035791</v>
      </c>
      <c r="O92" s="51">
        <f t="shared" si="16"/>
        <v>11.652914479724638</v>
      </c>
      <c r="Q92" s="11">
        <v>38198</v>
      </c>
      <c r="R92" s="10">
        <v>4490</v>
      </c>
      <c r="S92" s="10">
        <v>4510</v>
      </c>
      <c r="T92" s="10">
        <v>4450</v>
      </c>
      <c r="U92" s="10">
        <v>4480</v>
      </c>
      <c r="V92" s="10">
        <v>8588400</v>
      </c>
      <c r="W92" s="10">
        <v>4480</v>
      </c>
      <c r="X92" s="19">
        <f t="shared" si="17"/>
        <v>1.5625</v>
      </c>
      <c r="AF92" s="51">
        <f t="shared" si="19"/>
        <v>3.8166590111436327</v>
      </c>
      <c r="AG92" s="51">
        <f t="shared" si="18"/>
        <v>5.9645517976235842</v>
      </c>
    </row>
    <row r="93" spans="1:33" s="1" customFormat="1">
      <c r="A93" s="18">
        <v>38201</v>
      </c>
      <c r="B93" s="19">
        <v>11274.45</v>
      </c>
      <c r="C93" s="19">
        <v>11279.71</v>
      </c>
      <c r="D93" s="19">
        <v>11161.84</v>
      </c>
      <c r="E93" s="19">
        <v>11222.24</v>
      </c>
      <c r="F93" s="19">
        <f t="shared" si="14"/>
        <v>-0.92263220177077732</v>
      </c>
      <c r="G93" s="19"/>
      <c r="H93" s="19"/>
      <c r="I93" s="19"/>
      <c r="J93" s="19"/>
      <c r="K93" s="19"/>
      <c r="L93" s="19"/>
      <c r="M93" s="19"/>
      <c r="N93" s="51">
        <f t="shared" si="15"/>
        <v>-0.77829965447807992</v>
      </c>
      <c r="O93" s="51">
        <f t="shared" si="16"/>
        <v>0.71591662909323783</v>
      </c>
      <c r="Q93" s="11">
        <v>38201</v>
      </c>
      <c r="R93" s="10">
        <v>4480</v>
      </c>
      <c r="S93" s="10">
        <v>4480</v>
      </c>
      <c r="T93" s="10">
        <v>4360</v>
      </c>
      <c r="U93" s="10">
        <v>4430</v>
      </c>
      <c r="V93" s="10">
        <v>6321500</v>
      </c>
      <c r="W93" s="10">
        <v>4430</v>
      </c>
      <c r="X93" s="19">
        <f t="shared" si="17"/>
        <v>-1.1286681715575622</v>
      </c>
      <c r="AF93" s="51">
        <f t="shared" si="19"/>
        <v>-1.4367779821809379</v>
      </c>
      <c r="AG93" s="51">
        <f t="shared" si="18"/>
        <v>1.6212608121654384</v>
      </c>
    </row>
    <row r="94" spans="1:33" s="1" customFormat="1">
      <c r="A94" s="18">
        <v>38202</v>
      </c>
      <c r="B94" s="19">
        <v>11230.29</v>
      </c>
      <c r="C94" s="19">
        <v>11258.88</v>
      </c>
      <c r="D94" s="19">
        <v>11102.5</v>
      </c>
      <c r="E94" s="19">
        <v>11140.57</v>
      </c>
      <c r="F94" s="19">
        <f t="shared" si="14"/>
        <v>-0.73308636811222472</v>
      </c>
      <c r="G94" s="19"/>
      <c r="H94" s="19"/>
      <c r="I94" s="19"/>
      <c r="J94" s="19"/>
      <c r="K94" s="19"/>
      <c r="L94" s="19"/>
      <c r="M94" s="19"/>
      <c r="N94" s="51">
        <f t="shared" si="15"/>
        <v>-0.38949872843029576</v>
      </c>
      <c r="O94" s="51">
        <f t="shared" si="16"/>
        <v>0.28445138908344869</v>
      </c>
      <c r="Q94" s="11">
        <v>38202</v>
      </c>
      <c r="R94" s="10">
        <v>4410</v>
      </c>
      <c r="S94" s="10">
        <v>4420</v>
      </c>
      <c r="T94" s="10">
        <v>4340</v>
      </c>
      <c r="U94" s="10">
        <v>4370</v>
      </c>
      <c r="V94" s="10">
        <v>6212700</v>
      </c>
      <c r="W94" s="10">
        <v>4370</v>
      </c>
      <c r="X94" s="19">
        <f t="shared" si="17"/>
        <v>-1.3729977116704806</v>
      </c>
      <c r="AF94" s="51">
        <f t="shared" si="19"/>
        <v>-2.5867549761202624</v>
      </c>
      <c r="AG94" s="51">
        <f t="shared" si="18"/>
        <v>3.550915935692128</v>
      </c>
    </row>
    <row r="95" spans="1:33" s="1" customFormat="1">
      <c r="A95" s="18">
        <v>38203</v>
      </c>
      <c r="B95" s="19">
        <v>11077.52</v>
      </c>
      <c r="C95" s="19">
        <v>11084.98</v>
      </c>
      <c r="D95" s="19">
        <v>10888.78</v>
      </c>
      <c r="E95" s="19">
        <v>11010.02</v>
      </c>
      <c r="F95" s="19">
        <f t="shared" si="14"/>
        <v>-1.1857380822196442</v>
      </c>
      <c r="G95" s="19"/>
      <c r="H95" s="19"/>
      <c r="I95" s="19"/>
      <c r="J95" s="19"/>
      <c r="K95" s="19"/>
      <c r="L95" s="19"/>
      <c r="M95" s="19"/>
      <c r="N95" s="51">
        <f t="shared" si="15"/>
        <v>-1.6553978096685329</v>
      </c>
      <c r="O95" s="51">
        <f t="shared" si="16"/>
        <v>1.9582576642818537</v>
      </c>
      <c r="Q95" s="11">
        <v>38203</v>
      </c>
      <c r="R95" s="10">
        <v>4380</v>
      </c>
      <c r="S95" s="10">
        <v>4400</v>
      </c>
      <c r="T95" s="10">
        <v>4290</v>
      </c>
      <c r="U95" s="10">
        <v>4300</v>
      </c>
      <c r="V95" s="10">
        <v>7685600</v>
      </c>
      <c r="W95" s="10">
        <v>4300</v>
      </c>
      <c r="X95" s="19">
        <f t="shared" si="17"/>
        <v>-1.6279069767441861</v>
      </c>
      <c r="AF95" s="51">
        <f t="shared" si="19"/>
        <v>-4.31195684511452</v>
      </c>
      <c r="AG95" s="51">
        <f t="shared" si="18"/>
        <v>7.0183098992225297</v>
      </c>
    </row>
    <row r="96" spans="1:33" s="1" customFormat="1">
      <c r="A96" s="18">
        <v>38204</v>
      </c>
      <c r="B96" s="19">
        <v>11060.18</v>
      </c>
      <c r="C96" s="19">
        <v>11104.69</v>
      </c>
      <c r="D96" s="19">
        <v>10981.32</v>
      </c>
      <c r="E96" s="19">
        <v>11060.89</v>
      </c>
      <c r="F96" s="19">
        <f t="shared" si="14"/>
        <v>0.4599087415207907</v>
      </c>
      <c r="G96" s="19"/>
      <c r="H96" s="19"/>
      <c r="I96" s="19"/>
      <c r="J96" s="19"/>
      <c r="K96" s="19"/>
      <c r="L96" s="19"/>
      <c r="M96" s="19"/>
      <c r="N96" s="51">
        <f t="shared" si="15"/>
        <v>9.9056127735904761E-2</v>
      </c>
      <c r="O96" s="51">
        <f t="shared" si="16"/>
        <v>4.5832666935802437E-2</v>
      </c>
      <c r="Q96" s="11">
        <v>38204</v>
      </c>
      <c r="R96" s="10">
        <v>4310</v>
      </c>
      <c r="S96" s="10">
        <v>4330</v>
      </c>
      <c r="T96" s="10">
        <v>4260</v>
      </c>
      <c r="U96" s="10">
        <v>4270</v>
      </c>
      <c r="V96" s="10">
        <v>7305300</v>
      </c>
      <c r="W96" s="10">
        <v>4270</v>
      </c>
      <c r="X96" s="19">
        <f t="shared" si="17"/>
        <v>-0.70257611241217799</v>
      </c>
      <c r="AF96" s="51">
        <f t="shared" si="19"/>
        <v>-0.34640442431146401</v>
      </c>
      <c r="AG96" s="51">
        <f t="shared" si="18"/>
        <v>0.24328270742825811</v>
      </c>
    </row>
    <row r="97" spans="1:33" s="1" customFormat="1">
      <c r="A97" s="18">
        <v>38205</v>
      </c>
      <c r="B97" s="19">
        <v>10944.61</v>
      </c>
      <c r="C97" s="19">
        <v>10974.45</v>
      </c>
      <c r="D97" s="19">
        <v>10894.65</v>
      </c>
      <c r="E97" s="19">
        <v>10972.57</v>
      </c>
      <c r="F97" s="19">
        <f t="shared" si="14"/>
        <v>-0.80491625936311828</v>
      </c>
      <c r="G97" s="19"/>
      <c r="H97" s="19"/>
      <c r="I97" s="19"/>
      <c r="J97" s="19"/>
      <c r="K97" s="19"/>
      <c r="L97" s="19"/>
      <c r="M97" s="19"/>
      <c r="N97" s="51">
        <f t="shared" si="15"/>
        <v>-0.51610260614779502</v>
      </c>
      <c r="O97" s="51">
        <f t="shared" si="16"/>
        <v>0.41398194708061115</v>
      </c>
      <c r="Q97" s="11">
        <v>38205</v>
      </c>
      <c r="R97" s="10">
        <v>4240</v>
      </c>
      <c r="S97" s="10">
        <v>4240</v>
      </c>
      <c r="T97" s="10">
        <v>4160</v>
      </c>
      <c r="U97" s="10">
        <v>4160</v>
      </c>
      <c r="V97" s="10">
        <v>9435700</v>
      </c>
      <c r="W97" s="10">
        <v>4160</v>
      </c>
      <c r="X97" s="19">
        <f t="shared" si="17"/>
        <v>-2.6442307692307692</v>
      </c>
      <c r="AF97" s="51">
        <f t="shared" si="19"/>
        <v>-18.48272942498069</v>
      </c>
      <c r="AG97" s="51">
        <f t="shared" si="18"/>
        <v>48.867652211469725</v>
      </c>
    </row>
    <row r="98" spans="1:33" s="1" customFormat="1">
      <c r="A98" s="18">
        <v>38208</v>
      </c>
      <c r="B98" s="19">
        <v>10827.6</v>
      </c>
      <c r="C98" s="19">
        <v>10916.46</v>
      </c>
      <c r="D98" s="19">
        <v>10737.42</v>
      </c>
      <c r="E98" s="19">
        <v>10908.7</v>
      </c>
      <c r="F98" s="19">
        <f t="shared" si="14"/>
        <v>-0.58549598027261707</v>
      </c>
      <c r="G98" s="19"/>
      <c r="H98" s="19"/>
      <c r="I98" s="19"/>
      <c r="J98" s="19"/>
      <c r="K98" s="19"/>
      <c r="L98" s="19"/>
      <c r="M98" s="19"/>
      <c r="N98" s="51">
        <f t="shared" si="15"/>
        <v>-0.19786055876398331</v>
      </c>
      <c r="O98" s="51">
        <f t="shared" si="16"/>
        <v>0.11529548705052935</v>
      </c>
      <c r="Q98" s="11">
        <v>38208</v>
      </c>
      <c r="R98" s="10">
        <v>4080</v>
      </c>
      <c r="S98" s="10">
        <v>4210</v>
      </c>
      <c r="T98" s="10">
        <v>4070</v>
      </c>
      <c r="U98" s="10">
        <v>4180</v>
      </c>
      <c r="V98" s="10">
        <v>8887100</v>
      </c>
      <c r="W98" s="10">
        <v>4180</v>
      </c>
      <c r="X98" s="19">
        <f t="shared" si="17"/>
        <v>0.4784688995215311</v>
      </c>
      <c r="AF98" s="51">
        <f t="shared" si="19"/>
        <v>0.10972110128545785</v>
      </c>
      <c r="AG98" s="51">
        <f t="shared" si="18"/>
        <v>5.2527517650853943E-2</v>
      </c>
    </row>
    <row r="99" spans="1:33" s="1" customFormat="1">
      <c r="A99" s="18">
        <v>38209</v>
      </c>
      <c r="B99" s="19">
        <v>10849.7</v>
      </c>
      <c r="C99" s="19">
        <v>10972.07</v>
      </c>
      <c r="D99" s="19">
        <v>10849.7</v>
      </c>
      <c r="E99" s="19">
        <v>10953.55</v>
      </c>
      <c r="F99" s="19">
        <f t="shared" si="14"/>
        <v>0.40945629499110836</v>
      </c>
      <c r="G99" s="19"/>
      <c r="H99" s="19"/>
      <c r="I99" s="19"/>
      <c r="J99" s="19"/>
      <c r="K99" s="19"/>
      <c r="L99" s="19"/>
      <c r="M99" s="19"/>
      <c r="N99" s="51">
        <f t="shared" si="15"/>
        <v>7.0057560408571126E-2</v>
      </c>
      <c r="O99" s="51">
        <f t="shared" si="16"/>
        <v>2.8880631148102041E-2</v>
      </c>
      <c r="Q99" s="11">
        <v>38209</v>
      </c>
      <c r="R99" s="10">
        <v>4160</v>
      </c>
      <c r="S99" s="10">
        <v>4170</v>
      </c>
      <c r="T99" s="10">
        <v>4130</v>
      </c>
      <c r="U99" s="10">
        <v>4130</v>
      </c>
      <c r="V99" s="10">
        <v>3845200</v>
      </c>
      <c r="W99" s="10">
        <v>4130</v>
      </c>
      <c r="X99" s="19">
        <f t="shared" si="17"/>
        <v>-1.2106537530266344</v>
      </c>
      <c r="AF99" s="51">
        <f t="shared" si="19"/>
        <v>-1.7732567721308352</v>
      </c>
      <c r="AG99" s="51">
        <f t="shared" si="18"/>
        <v>2.1463250920789285</v>
      </c>
    </row>
    <row r="100" spans="1:33" s="1" customFormat="1">
      <c r="A100" s="18">
        <v>38210</v>
      </c>
      <c r="B100" s="19">
        <v>11049.8</v>
      </c>
      <c r="C100" s="19">
        <v>11076.38</v>
      </c>
      <c r="D100" s="19">
        <v>10997.07</v>
      </c>
      <c r="E100" s="19">
        <v>11049.46</v>
      </c>
      <c r="F100" s="19">
        <f t="shared" si="14"/>
        <v>0.86800621930845367</v>
      </c>
      <c r="G100" s="19"/>
      <c r="H100" s="19"/>
      <c r="I100" s="19"/>
      <c r="J100" s="19"/>
      <c r="K100" s="19"/>
      <c r="L100" s="19"/>
      <c r="M100" s="19"/>
      <c r="N100" s="51">
        <f t="shared" si="15"/>
        <v>0.66030163671511166</v>
      </c>
      <c r="O100" s="51">
        <f t="shared" si="16"/>
        <v>0.57498497782181701</v>
      </c>
      <c r="Q100" s="11">
        <v>38210</v>
      </c>
      <c r="R100" s="10">
        <v>4180</v>
      </c>
      <c r="S100" s="10">
        <v>4260</v>
      </c>
      <c r="T100" s="10">
        <v>4170</v>
      </c>
      <c r="U100" s="10">
        <v>4260</v>
      </c>
      <c r="V100" s="10">
        <v>5563500</v>
      </c>
      <c r="W100" s="10">
        <v>4260</v>
      </c>
      <c r="X100" s="19">
        <f t="shared" si="17"/>
        <v>3.051643192488263</v>
      </c>
      <c r="AF100" s="51">
        <f t="shared" si="19"/>
        <v>28.425989381905623</v>
      </c>
      <c r="AG100" s="51">
        <f t="shared" si="18"/>
        <v>86.753589403152787</v>
      </c>
    </row>
    <row r="101" spans="1:33" s="1" customFormat="1">
      <c r="A101" s="18">
        <v>38211</v>
      </c>
      <c r="B101" s="19">
        <v>11005.13</v>
      </c>
      <c r="C101" s="19">
        <v>11091.64</v>
      </c>
      <c r="D101" s="19">
        <v>11005.13</v>
      </c>
      <c r="E101" s="19">
        <v>11028.07</v>
      </c>
      <c r="F101" s="19">
        <f t="shared" si="14"/>
        <v>-0.1939595958313596</v>
      </c>
      <c r="G101" s="19"/>
      <c r="H101" s="19"/>
      <c r="I101" s="19"/>
      <c r="J101" s="19"/>
      <c r="K101" s="19"/>
      <c r="L101" s="19"/>
      <c r="M101" s="19"/>
      <c r="N101" s="51">
        <f t="shared" si="15"/>
        <v>-6.9869784196340311E-3</v>
      </c>
      <c r="O101" s="51">
        <f t="shared" si="16"/>
        <v>1.3357316064621699E-3</v>
      </c>
      <c r="Q101" s="11">
        <v>38211</v>
      </c>
      <c r="R101" s="10">
        <v>4240</v>
      </c>
      <c r="S101" s="10">
        <v>4270</v>
      </c>
      <c r="T101" s="10">
        <v>4200</v>
      </c>
      <c r="U101" s="10">
        <v>4200</v>
      </c>
      <c r="V101" s="10">
        <v>3632400</v>
      </c>
      <c r="W101" s="10">
        <v>4200</v>
      </c>
      <c r="X101" s="19">
        <f t="shared" si="17"/>
        <v>-1.4285714285714286</v>
      </c>
      <c r="AF101" s="51">
        <f t="shared" si="19"/>
        <v>-2.9138126242904367</v>
      </c>
      <c r="AG101" s="51">
        <f t="shared" si="18"/>
        <v>4.1618091507951638</v>
      </c>
    </row>
    <row r="102" spans="1:33" s="1" customFormat="1">
      <c r="A102" s="18">
        <v>38212</v>
      </c>
      <c r="B102" s="19">
        <v>10901.56</v>
      </c>
      <c r="C102" s="19">
        <v>10903.61</v>
      </c>
      <c r="D102" s="19">
        <v>10757.2</v>
      </c>
      <c r="E102" s="19">
        <v>10757.2</v>
      </c>
      <c r="F102" s="19">
        <f t="shared" si="14"/>
        <v>-2.5180344327520077</v>
      </c>
      <c r="G102" s="19"/>
      <c r="H102" s="19"/>
      <c r="I102" s="19"/>
      <c r="J102" s="19"/>
      <c r="K102" s="19"/>
      <c r="L102" s="19"/>
      <c r="M102" s="19"/>
      <c r="N102" s="51">
        <f t="shared" si="15"/>
        <v>-15.912671323820584</v>
      </c>
      <c r="O102" s="51">
        <f t="shared" si="16"/>
        <v>40.024334858454274</v>
      </c>
      <c r="Q102" s="11">
        <v>38212</v>
      </c>
      <c r="R102" s="10">
        <v>4160</v>
      </c>
      <c r="S102" s="10">
        <v>4170</v>
      </c>
      <c r="T102" s="10">
        <v>4120</v>
      </c>
      <c r="U102" s="10">
        <v>4140</v>
      </c>
      <c r="V102" s="10">
        <v>4785400</v>
      </c>
      <c r="W102" s="10">
        <v>4140</v>
      </c>
      <c r="X102" s="19">
        <f t="shared" si="17"/>
        <v>-1.4492753623188406</v>
      </c>
      <c r="AF102" s="51">
        <f t="shared" si="19"/>
        <v>-3.0423694969513209</v>
      </c>
      <c r="AG102" s="51">
        <f t="shared" si="18"/>
        <v>4.4084164152832432</v>
      </c>
    </row>
    <row r="103" spans="1:33" s="1" customFormat="1">
      <c r="A103" s="18">
        <v>38215</v>
      </c>
      <c r="B103" s="19">
        <v>10728.98</v>
      </c>
      <c r="C103" s="19">
        <v>10730.53</v>
      </c>
      <c r="D103" s="19">
        <v>10545.89</v>
      </c>
      <c r="E103" s="19">
        <v>10687.81</v>
      </c>
      <c r="F103" s="19">
        <f t="shared" si="14"/>
        <v>-0.64924432601254367</v>
      </c>
      <c r="G103" s="19"/>
      <c r="H103" s="19"/>
      <c r="I103" s="19"/>
      <c r="J103" s="19"/>
      <c r="K103" s="19"/>
      <c r="L103" s="19"/>
      <c r="M103" s="19"/>
      <c r="N103" s="51">
        <f t="shared" si="15"/>
        <v>-0.27016138749786955</v>
      </c>
      <c r="O103" s="51">
        <f t="shared" si="16"/>
        <v>0.17464830327569036</v>
      </c>
      <c r="Q103" s="11">
        <v>38215</v>
      </c>
      <c r="R103" s="10">
        <v>4110</v>
      </c>
      <c r="S103" s="10">
        <v>4120</v>
      </c>
      <c r="T103" s="10">
        <v>4030</v>
      </c>
      <c r="U103" s="10">
        <v>4080</v>
      </c>
      <c r="V103" s="10">
        <v>5601600</v>
      </c>
      <c r="W103" s="10">
        <v>4080</v>
      </c>
      <c r="X103" s="19">
        <f t="shared" si="17"/>
        <v>-1.4705882352941175</v>
      </c>
      <c r="AF103" s="51">
        <f t="shared" si="19"/>
        <v>-3.178600753292808</v>
      </c>
      <c r="AG103" s="51">
        <f t="shared" si="18"/>
        <v>4.6735616503462545</v>
      </c>
    </row>
    <row r="104" spans="1:33" s="1" customFormat="1">
      <c r="A104" s="18">
        <v>38216</v>
      </c>
      <c r="B104" s="19">
        <v>10772.24</v>
      </c>
      <c r="C104" s="19">
        <v>10802.64</v>
      </c>
      <c r="D104" s="19">
        <v>10705.74</v>
      </c>
      <c r="E104" s="19">
        <v>10725.97</v>
      </c>
      <c r="F104" s="19">
        <f t="shared" si="14"/>
        <v>0.35577201875447961</v>
      </c>
      <c r="G104" s="19"/>
      <c r="H104" s="19"/>
      <c r="I104" s="19"/>
      <c r="J104" s="19"/>
      <c r="K104" s="19"/>
      <c r="L104" s="19"/>
      <c r="M104" s="19"/>
      <c r="N104" s="51">
        <f t="shared" si="15"/>
        <v>4.6097279187497835E-2</v>
      </c>
      <c r="O104" s="51">
        <f t="shared" si="16"/>
        <v>1.6528510710714012E-2</v>
      </c>
      <c r="Q104" s="11">
        <v>38216</v>
      </c>
      <c r="R104" s="10">
        <v>4140</v>
      </c>
      <c r="S104" s="10">
        <v>4150</v>
      </c>
      <c r="T104" s="10">
        <v>4060</v>
      </c>
      <c r="U104" s="10">
        <v>4090</v>
      </c>
      <c r="V104" s="10">
        <v>4019700</v>
      </c>
      <c r="W104" s="10">
        <v>4090</v>
      </c>
      <c r="X104" s="19">
        <f t="shared" si="17"/>
        <v>0.24449877750611246</v>
      </c>
      <c r="AF104" s="51">
        <f t="shared" si="19"/>
        <v>1.466413107530383E-2</v>
      </c>
      <c r="AG104" s="51">
        <f t="shared" si="18"/>
        <v>3.5892891424701575E-3</v>
      </c>
    </row>
    <row r="105" spans="1:33" s="1" customFormat="1">
      <c r="A105" s="18">
        <v>38217</v>
      </c>
      <c r="B105" s="19">
        <v>10724.82</v>
      </c>
      <c r="C105" s="19">
        <v>10774.26</v>
      </c>
      <c r="D105" s="19">
        <v>10659.21</v>
      </c>
      <c r="E105" s="19">
        <v>10774.26</v>
      </c>
      <c r="F105" s="19">
        <f t="shared" si="14"/>
        <v>0.44819783446845413</v>
      </c>
      <c r="G105" s="19"/>
      <c r="H105" s="19"/>
      <c r="I105" s="19"/>
      <c r="J105" s="19"/>
      <c r="K105" s="19"/>
      <c r="L105" s="19"/>
      <c r="M105" s="19"/>
      <c r="N105" s="51">
        <f t="shared" si="15"/>
        <v>9.1723479025361238E-2</v>
      </c>
      <c r="O105" s="51">
        <f t="shared" si="16"/>
        <v>4.1365729904452489E-2</v>
      </c>
      <c r="Q105" s="11">
        <v>38217</v>
      </c>
      <c r="R105" s="10">
        <v>4110</v>
      </c>
      <c r="S105" s="10">
        <v>4130</v>
      </c>
      <c r="T105" s="10">
        <v>4070</v>
      </c>
      <c r="U105" s="10">
        <v>4130</v>
      </c>
      <c r="V105" s="10">
        <v>4525600</v>
      </c>
      <c r="W105" s="10">
        <v>4130</v>
      </c>
      <c r="X105" s="19">
        <f t="shared" si="17"/>
        <v>0.96852300242130751</v>
      </c>
      <c r="AF105" s="51">
        <f t="shared" si="19"/>
        <v>0.90926404478516909</v>
      </c>
      <c r="AG105" s="51">
        <f t="shared" si="18"/>
        <v>0.88088664151822493</v>
      </c>
    </row>
    <row r="106" spans="1:33" s="1" customFormat="1">
      <c r="A106" s="18">
        <v>38218</v>
      </c>
      <c r="B106" s="19">
        <v>10861.92</v>
      </c>
      <c r="C106" s="19">
        <v>10908.74</v>
      </c>
      <c r="D106" s="19">
        <v>10830.65</v>
      </c>
      <c r="E106" s="19">
        <v>10903.53</v>
      </c>
      <c r="F106" s="19">
        <f t="shared" si="14"/>
        <v>1.1855793490731938</v>
      </c>
      <c r="G106" s="19"/>
      <c r="H106" s="19"/>
      <c r="I106" s="19"/>
      <c r="J106" s="19"/>
      <c r="K106" s="19"/>
      <c r="L106" s="19"/>
      <c r="M106" s="19"/>
      <c r="N106" s="51">
        <f t="shared" si="15"/>
        <v>1.6782205196373776</v>
      </c>
      <c r="O106" s="51">
        <f t="shared" si="16"/>
        <v>1.9943377162038101</v>
      </c>
      <c r="Q106" s="11">
        <v>38218</v>
      </c>
      <c r="R106" s="10">
        <v>4150</v>
      </c>
      <c r="S106" s="10">
        <v>4160</v>
      </c>
      <c r="T106" s="10">
        <v>4110</v>
      </c>
      <c r="U106" s="10">
        <v>4110</v>
      </c>
      <c r="V106" s="10">
        <v>2677800</v>
      </c>
      <c r="W106" s="10">
        <v>4110</v>
      </c>
      <c r="X106" s="19">
        <f t="shared" si="17"/>
        <v>-0.48661800486618007</v>
      </c>
      <c r="AF106" s="51">
        <f t="shared" si="19"/>
        <v>-0.11503958741646966</v>
      </c>
      <c r="AG106" s="51">
        <f t="shared" si="18"/>
        <v>5.5949527166078983E-2</v>
      </c>
    </row>
    <row r="107" spans="1:33" s="1" customFormat="1">
      <c r="A107" s="18">
        <v>38219</v>
      </c>
      <c r="B107" s="19">
        <v>10859.08</v>
      </c>
      <c r="C107" s="19">
        <v>10938.94</v>
      </c>
      <c r="D107" s="19">
        <v>10837.01</v>
      </c>
      <c r="E107" s="19">
        <v>10889.14</v>
      </c>
      <c r="F107" s="19">
        <f t="shared" si="14"/>
        <v>-0.13215001368336929</v>
      </c>
      <c r="G107" s="19"/>
      <c r="H107" s="19"/>
      <c r="I107" s="19"/>
      <c r="J107" s="19"/>
      <c r="K107" s="19"/>
      <c r="L107" s="19"/>
      <c r="M107" s="19"/>
      <c r="N107" s="51">
        <f t="shared" si="15"/>
        <v>-2.1649547887290185E-3</v>
      </c>
      <c r="O107" s="51">
        <f t="shared" si="16"/>
        <v>2.8006904364846416E-4</v>
      </c>
      <c r="Q107" s="11">
        <v>38219</v>
      </c>
      <c r="R107" s="10">
        <v>4140</v>
      </c>
      <c r="S107" s="10">
        <v>4140</v>
      </c>
      <c r="T107" s="10">
        <v>4110</v>
      </c>
      <c r="U107" s="10">
        <v>4130</v>
      </c>
      <c r="V107" s="10">
        <v>2929400</v>
      </c>
      <c r="W107" s="10">
        <v>4130</v>
      </c>
      <c r="X107" s="19">
        <f t="shared" si="17"/>
        <v>0.48426150121065376</v>
      </c>
      <c r="AF107" s="51">
        <f t="shared" si="19"/>
        <v>0.11375228531174209</v>
      </c>
      <c r="AG107" s="51">
        <f t="shared" si="18"/>
        <v>5.5116315057746217E-2</v>
      </c>
    </row>
    <row r="108" spans="1:33" s="1" customFormat="1">
      <c r="A108" s="18">
        <v>38222</v>
      </c>
      <c r="B108" s="19">
        <v>10961.91</v>
      </c>
      <c r="C108" s="19">
        <v>11007.64</v>
      </c>
      <c r="D108" s="19">
        <v>10947.75</v>
      </c>
      <c r="E108" s="19">
        <v>10960.97</v>
      </c>
      <c r="F108" s="19">
        <f t="shared" si="14"/>
        <v>0.65532521300578261</v>
      </c>
      <c r="G108" s="19"/>
      <c r="H108" s="19"/>
      <c r="I108" s="19"/>
      <c r="J108" s="19"/>
      <c r="K108" s="19"/>
      <c r="L108" s="19"/>
      <c r="M108" s="19"/>
      <c r="N108" s="51">
        <f t="shared" si="15"/>
        <v>0.28503370816177481</v>
      </c>
      <c r="O108" s="51">
        <f t="shared" si="16"/>
        <v>0.18758364208126288</v>
      </c>
      <c r="Q108" s="11">
        <v>38222</v>
      </c>
      <c r="R108" s="10">
        <v>4170</v>
      </c>
      <c r="S108" s="10">
        <v>4190</v>
      </c>
      <c r="T108" s="10">
        <v>4150</v>
      </c>
      <c r="U108" s="10">
        <v>4150</v>
      </c>
      <c r="V108" s="10">
        <v>3698000</v>
      </c>
      <c r="W108" s="10">
        <v>4150</v>
      </c>
      <c r="X108" s="19">
        <f t="shared" si="17"/>
        <v>0.48192771084337355</v>
      </c>
      <c r="AF108" s="51">
        <f t="shared" si="19"/>
        <v>0.11211648729707012</v>
      </c>
      <c r="AG108" s="51">
        <f t="shared" si="18"/>
        <v>5.4062066614381947E-2</v>
      </c>
    </row>
    <row r="109" spans="1:33" s="1" customFormat="1">
      <c r="A109" s="18">
        <v>38223</v>
      </c>
      <c r="B109" s="19">
        <v>10978.62</v>
      </c>
      <c r="C109" s="19">
        <v>11016.12</v>
      </c>
      <c r="D109" s="19">
        <v>10897.11</v>
      </c>
      <c r="E109" s="19">
        <v>10985.33</v>
      </c>
      <c r="F109" s="19">
        <f t="shared" si="14"/>
        <v>0.22175027969119346</v>
      </c>
      <c r="G109" s="19"/>
      <c r="H109" s="19"/>
      <c r="I109" s="19"/>
      <c r="J109" s="19"/>
      <c r="K109" s="19"/>
      <c r="L109" s="19"/>
      <c r="M109" s="19"/>
      <c r="N109" s="51">
        <f t="shared" si="15"/>
        <v>1.1320216584508967E-2</v>
      </c>
      <c r="O109" s="51">
        <f t="shared" si="16"/>
        <v>2.5417898909569948E-3</v>
      </c>
      <c r="Q109" s="11">
        <v>38223</v>
      </c>
      <c r="R109" s="10">
        <v>4170</v>
      </c>
      <c r="S109" s="10">
        <v>4230</v>
      </c>
      <c r="T109" s="10">
        <v>4160</v>
      </c>
      <c r="U109" s="10">
        <v>4230</v>
      </c>
      <c r="V109" s="10">
        <v>6035100</v>
      </c>
      <c r="W109" s="10">
        <v>4230</v>
      </c>
      <c r="X109" s="19">
        <f t="shared" si="17"/>
        <v>1.8912529550827424</v>
      </c>
      <c r="AF109" s="51">
        <f t="shared" si="19"/>
        <v>6.7675789600910612</v>
      </c>
      <c r="AG109" s="51">
        <f t="shared" si="18"/>
        <v>12.801016049474764</v>
      </c>
    </row>
    <row r="110" spans="1:33" s="1" customFormat="1">
      <c r="A110" s="18">
        <v>38224</v>
      </c>
      <c r="B110" s="19">
        <v>10959.52</v>
      </c>
      <c r="C110" s="19">
        <v>11143.75</v>
      </c>
      <c r="D110" s="19">
        <v>10934.45</v>
      </c>
      <c r="E110" s="19">
        <v>11130.02</v>
      </c>
      <c r="F110" s="19">
        <f t="shared" si="14"/>
        <v>1.2999976639754511</v>
      </c>
      <c r="G110" s="19"/>
      <c r="H110" s="19"/>
      <c r="I110" s="19"/>
      <c r="J110" s="19"/>
      <c r="K110" s="19"/>
      <c r="L110" s="19"/>
      <c r="M110" s="19"/>
      <c r="N110" s="51">
        <f t="shared" si="15"/>
        <v>2.2111391783545336</v>
      </c>
      <c r="O110" s="51">
        <f t="shared" si="16"/>
        <v>2.880634159143677</v>
      </c>
      <c r="Q110" s="11">
        <v>38224</v>
      </c>
      <c r="R110" s="10">
        <v>4220</v>
      </c>
      <c r="S110" s="10">
        <v>4320</v>
      </c>
      <c r="T110" s="10">
        <v>4210</v>
      </c>
      <c r="U110" s="10">
        <v>4320</v>
      </c>
      <c r="V110" s="10">
        <v>5629100</v>
      </c>
      <c r="W110" s="10">
        <v>4320</v>
      </c>
      <c r="X110" s="19">
        <f t="shared" si="17"/>
        <v>2.083333333333333</v>
      </c>
      <c r="AF110" s="51">
        <f t="shared" si="19"/>
        <v>9.0457327685365296</v>
      </c>
      <c r="AG110" s="51">
        <f t="shared" si="18"/>
        <v>18.847699028038097</v>
      </c>
    </row>
    <row r="111" spans="1:33" s="1" customFormat="1">
      <c r="A111" s="18">
        <v>38225</v>
      </c>
      <c r="B111" s="19">
        <v>11196.29</v>
      </c>
      <c r="C111" s="19">
        <v>11225.95</v>
      </c>
      <c r="D111" s="19">
        <v>11101.63</v>
      </c>
      <c r="E111" s="19">
        <v>11129.33</v>
      </c>
      <c r="F111" s="19">
        <f t="shared" si="14"/>
        <v>-6.1998341319783792E-3</v>
      </c>
      <c r="G111" s="19"/>
      <c r="H111" s="19"/>
      <c r="I111" s="19"/>
      <c r="J111" s="19"/>
      <c r="K111" s="19"/>
      <c r="L111" s="19"/>
      <c r="M111" s="19"/>
      <c r="N111" s="51">
        <f t="shared" si="15"/>
        <v>-3.9814842708869418E-8</v>
      </c>
      <c r="O111" s="51">
        <f t="shared" si="16"/>
        <v>1.3595442240637012E-10</v>
      </c>
      <c r="Q111" s="11">
        <v>38225</v>
      </c>
      <c r="R111" s="10">
        <v>4370</v>
      </c>
      <c r="S111" s="10">
        <v>4420</v>
      </c>
      <c r="T111" s="10">
        <v>4360</v>
      </c>
      <c r="U111" s="10">
        <v>4410</v>
      </c>
      <c r="V111" s="10">
        <v>8618600</v>
      </c>
      <c r="W111" s="10">
        <v>4410</v>
      </c>
      <c r="X111" s="19">
        <f t="shared" si="17"/>
        <v>2.0408163265306123</v>
      </c>
      <c r="AF111" s="51">
        <f t="shared" si="19"/>
        <v>8.5032062691368253</v>
      </c>
      <c r="AG111" s="51">
        <f t="shared" si="18"/>
        <v>17.355759321454098</v>
      </c>
    </row>
    <row r="112" spans="1:33" s="1" customFormat="1">
      <c r="A112" s="18">
        <v>38226</v>
      </c>
      <c r="B112" s="19">
        <v>11148.21</v>
      </c>
      <c r="C112" s="19">
        <v>11209.59</v>
      </c>
      <c r="D112" s="19">
        <v>11107.94</v>
      </c>
      <c r="E112" s="19">
        <v>11209.59</v>
      </c>
      <c r="F112" s="19">
        <f t="shared" si="14"/>
        <v>0.71599407293219652</v>
      </c>
      <c r="G112" s="19"/>
      <c r="H112" s="19"/>
      <c r="I112" s="19"/>
      <c r="J112" s="19"/>
      <c r="K112" s="19"/>
      <c r="L112" s="19"/>
      <c r="M112" s="19"/>
      <c r="N112" s="51">
        <f t="shared" si="15"/>
        <v>0.3713526915554366</v>
      </c>
      <c r="O112" s="51">
        <f t="shared" si="16"/>
        <v>0.26692060549824104</v>
      </c>
      <c r="Q112" s="11">
        <v>38226</v>
      </c>
      <c r="R112" s="10">
        <v>4420</v>
      </c>
      <c r="S112" s="10">
        <v>4430</v>
      </c>
      <c r="T112" s="10">
        <v>4350</v>
      </c>
      <c r="U112" s="10">
        <v>4390</v>
      </c>
      <c r="V112" s="10">
        <v>6112000</v>
      </c>
      <c r="W112" s="10">
        <v>4390</v>
      </c>
      <c r="X112" s="19">
        <f t="shared" si="17"/>
        <v>-0.45558086560364464</v>
      </c>
      <c r="AF112" s="51">
        <f t="shared" si="19"/>
        <v>-9.4390947430958078E-2</v>
      </c>
      <c r="AG112" s="51">
        <f t="shared" si="18"/>
        <v>4.2977431852007003E-2</v>
      </c>
    </row>
    <row r="113" spans="1:33" s="1" customFormat="1">
      <c r="A113" s="18">
        <v>38229</v>
      </c>
      <c r="B113" s="19">
        <v>11181.3</v>
      </c>
      <c r="C113" s="19">
        <v>11226.3</v>
      </c>
      <c r="D113" s="19">
        <v>11128.71</v>
      </c>
      <c r="E113" s="19">
        <v>11184.53</v>
      </c>
      <c r="F113" s="19">
        <f t="shared" si="14"/>
        <v>-0.22405948215972857</v>
      </c>
      <c r="G113" s="19"/>
      <c r="H113" s="19"/>
      <c r="I113" s="19"/>
      <c r="J113" s="19"/>
      <c r="K113" s="19"/>
      <c r="L113" s="19"/>
      <c r="M113" s="19"/>
      <c r="N113" s="51">
        <f t="shared" si="15"/>
        <v>-1.0834104345163525E-2</v>
      </c>
      <c r="O113" s="51">
        <f t="shared" si="16"/>
        <v>2.3973090159827453E-3</v>
      </c>
      <c r="Q113" s="11">
        <v>38229</v>
      </c>
      <c r="R113" s="10">
        <v>4400</v>
      </c>
      <c r="S113" s="10">
        <v>4430</v>
      </c>
      <c r="T113" s="10">
        <v>4380</v>
      </c>
      <c r="U113" s="10">
        <v>4390</v>
      </c>
      <c r="V113" s="10">
        <v>3019400</v>
      </c>
      <c r="W113" s="10">
        <v>4390</v>
      </c>
      <c r="X113" s="19">
        <f t="shared" si="17"/>
        <v>0</v>
      </c>
      <c r="AF113" s="51">
        <f t="shared" si="19"/>
        <v>1.9205286566845341E-11</v>
      </c>
      <c r="AG113" s="51">
        <f t="shared" si="18"/>
        <v>5.1431326109964725E-15</v>
      </c>
    </row>
    <row r="114" spans="1:33" s="1" customFormat="1">
      <c r="A114" s="18">
        <v>38230</v>
      </c>
      <c r="B114" s="19">
        <v>11119.15</v>
      </c>
      <c r="C114" s="19">
        <v>11154.28</v>
      </c>
      <c r="D114" s="19">
        <v>11042.29</v>
      </c>
      <c r="E114" s="19">
        <v>11081.79</v>
      </c>
      <c r="F114" s="19">
        <f t="shared" si="14"/>
        <v>-0.92710654145223625</v>
      </c>
      <c r="G114" s="19"/>
      <c r="H114" s="19"/>
      <c r="I114" s="19"/>
      <c r="J114" s="19"/>
      <c r="K114" s="19"/>
      <c r="L114" s="19"/>
      <c r="M114" s="19"/>
      <c r="N114" s="51">
        <f t="shared" si="15"/>
        <v>-0.7897124549171558</v>
      </c>
      <c r="O114" s="51">
        <f t="shared" si="16"/>
        <v>0.72994810150598877</v>
      </c>
      <c r="Q114" s="11">
        <v>38230</v>
      </c>
      <c r="R114" s="10">
        <v>4340</v>
      </c>
      <c r="S114" s="10">
        <v>4370</v>
      </c>
      <c r="T114" s="10">
        <v>4300</v>
      </c>
      <c r="U114" s="10">
        <v>4320</v>
      </c>
      <c r="V114" s="10">
        <v>4885000</v>
      </c>
      <c r="W114" s="10">
        <v>4320</v>
      </c>
      <c r="X114" s="19">
        <f t="shared" si="17"/>
        <v>-1.6203703703703702</v>
      </c>
      <c r="AF114" s="51">
        <f t="shared" si="19"/>
        <v>-4.2523356258556104</v>
      </c>
      <c r="AG114" s="51">
        <f t="shared" si="18"/>
        <v>6.8892198870761501</v>
      </c>
    </row>
    <row r="115" spans="1:33" s="1" customFormat="1">
      <c r="A115" s="18">
        <v>38231</v>
      </c>
      <c r="B115" s="19">
        <v>11104.85</v>
      </c>
      <c r="C115" s="19">
        <v>11169.43</v>
      </c>
      <c r="D115" s="19">
        <v>11102.41</v>
      </c>
      <c r="E115" s="19">
        <v>11127.35</v>
      </c>
      <c r="F115" s="19">
        <f t="shared" si="14"/>
        <v>0.40944160109998784</v>
      </c>
      <c r="G115" s="19"/>
      <c r="H115" s="19"/>
      <c r="I115" s="19"/>
      <c r="J115" s="19"/>
      <c r="K115" s="19"/>
      <c r="L115" s="19"/>
      <c r="M115" s="19"/>
      <c r="N115" s="51">
        <f t="shared" si="15"/>
        <v>7.0050069302749082E-2</v>
      </c>
      <c r="O115" s="51">
        <f t="shared" si="16"/>
        <v>2.8876513695592385E-2</v>
      </c>
      <c r="Q115" s="11">
        <v>38231</v>
      </c>
      <c r="R115" s="10">
        <v>4350</v>
      </c>
      <c r="S115" s="10">
        <v>4390</v>
      </c>
      <c r="T115" s="10">
        <v>4340</v>
      </c>
      <c r="U115" s="10">
        <v>4360</v>
      </c>
      <c r="V115" s="10">
        <v>3814400</v>
      </c>
      <c r="W115" s="10">
        <v>4360</v>
      </c>
      <c r="X115" s="19">
        <f t="shared" si="17"/>
        <v>0.91743119266055051</v>
      </c>
      <c r="AF115" s="51">
        <f t="shared" si="19"/>
        <v>0.77285987749856377</v>
      </c>
      <c r="AG115" s="51">
        <f t="shared" si="18"/>
        <v>0.70925272931248473</v>
      </c>
    </row>
    <row r="116" spans="1:33" s="1" customFormat="1">
      <c r="A116" s="18">
        <v>38232</v>
      </c>
      <c r="B116" s="19">
        <v>11179.32</v>
      </c>
      <c r="C116" s="19">
        <v>11190.51</v>
      </c>
      <c r="D116" s="19">
        <v>11097.81</v>
      </c>
      <c r="E116" s="19">
        <v>11152.75</v>
      </c>
      <c r="F116" s="19">
        <f t="shared" si="14"/>
        <v>0.22774651991660921</v>
      </c>
      <c r="G116" s="19"/>
      <c r="H116" s="19"/>
      <c r="I116" s="19"/>
      <c r="J116" s="19"/>
      <c r="K116" s="19"/>
      <c r="L116" s="19"/>
      <c r="M116" s="19"/>
      <c r="N116" s="51">
        <f t="shared" si="15"/>
        <v>1.2251573970223665E-2</v>
      </c>
      <c r="O116" s="51">
        <f t="shared" si="16"/>
        <v>2.8243760185415441E-3</v>
      </c>
      <c r="Q116" s="11">
        <v>38232</v>
      </c>
      <c r="R116" s="10">
        <v>4380</v>
      </c>
      <c r="S116" s="10">
        <v>4380</v>
      </c>
      <c r="T116" s="10">
        <v>4310</v>
      </c>
      <c r="U116" s="10">
        <v>4340</v>
      </c>
      <c r="V116" s="10">
        <v>3855000</v>
      </c>
      <c r="W116" s="10">
        <v>4340</v>
      </c>
      <c r="X116" s="19">
        <f t="shared" si="17"/>
        <v>-0.46082949308755761</v>
      </c>
      <c r="AF116" s="51">
        <f t="shared" si="19"/>
        <v>-9.7692999767117122E-2</v>
      </c>
      <c r="AG116" s="51">
        <f t="shared" si="18"/>
        <v>4.499365359494667E-2</v>
      </c>
    </row>
    <row r="117" spans="1:33" s="1" customFormat="1">
      <c r="A117" s="18">
        <v>38233</v>
      </c>
      <c r="B117" s="19">
        <v>11182.1</v>
      </c>
      <c r="C117" s="19">
        <v>11186.82</v>
      </c>
      <c r="D117" s="19">
        <v>11013.36</v>
      </c>
      <c r="E117" s="19">
        <v>11022.49</v>
      </c>
      <c r="F117" s="19">
        <f t="shared" si="14"/>
        <v>-1.1817656446048053</v>
      </c>
      <c r="G117" s="19"/>
      <c r="H117" s="19"/>
      <c r="I117" s="19"/>
      <c r="J117" s="19"/>
      <c r="K117" s="19"/>
      <c r="L117" s="19"/>
      <c r="M117" s="19"/>
      <c r="N117" s="51">
        <f t="shared" si="15"/>
        <v>-1.6387769282646609</v>
      </c>
      <c r="O117" s="51">
        <f t="shared" si="16"/>
        <v>1.9320860050646129</v>
      </c>
      <c r="Q117" s="11">
        <v>38233</v>
      </c>
      <c r="R117" s="10">
        <v>4350</v>
      </c>
      <c r="S117" s="10">
        <v>4350</v>
      </c>
      <c r="T117" s="10">
        <v>4200</v>
      </c>
      <c r="U117" s="10">
        <v>4210</v>
      </c>
      <c r="V117" s="10">
        <v>8115500</v>
      </c>
      <c r="W117" s="10">
        <v>4210</v>
      </c>
      <c r="X117" s="19">
        <f t="shared" si="17"/>
        <v>-3.0878859857482186</v>
      </c>
      <c r="AF117" s="51">
        <f t="shared" si="19"/>
        <v>-29.435456237819096</v>
      </c>
      <c r="AG117" s="51">
        <f t="shared" si="18"/>
        <v>90.885450051792802</v>
      </c>
    </row>
    <row r="118" spans="1:33" s="1" customFormat="1">
      <c r="A118" s="18">
        <v>38236</v>
      </c>
      <c r="B118" s="19">
        <v>11086.69</v>
      </c>
      <c r="C118" s="19">
        <v>11270.36</v>
      </c>
      <c r="D118" s="19">
        <v>11057.32</v>
      </c>
      <c r="E118" s="19">
        <v>11244.37</v>
      </c>
      <c r="F118" s="19">
        <f t="shared" si="14"/>
        <v>1.9732541707539062</v>
      </c>
      <c r="G118" s="19"/>
      <c r="H118" s="19"/>
      <c r="I118" s="19"/>
      <c r="J118" s="19"/>
      <c r="K118" s="19"/>
      <c r="L118" s="19"/>
      <c r="M118" s="19"/>
      <c r="N118" s="51">
        <f t="shared" si="15"/>
        <v>7.7159029805582735</v>
      </c>
      <c r="O118" s="51">
        <f t="shared" si="16"/>
        <v>15.246927818270384</v>
      </c>
      <c r="Q118" s="11">
        <v>38236</v>
      </c>
      <c r="R118" s="10">
        <v>4270</v>
      </c>
      <c r="S118" s="10">
        <v>4330</v>
      </c>
      <c r="T118" s="10">
        <v>4230</v>
      </c>
      <c r="U118" s="10">
        <v>4280</v>
      </c>
      <c r="V118" s="10">
        <v>6618400</v>
      </c>
      <c r="W118" s="10">
        <v>4280</v>
      </c>
      <c r="X118" s="19">
        <f t="shared" si="17"/>
        <v>1.6355140186915886</v>
      </c>
      <c r="AF118" s="51">
        <f t="shared" si="19"/>
        <v>4.3769957873998644</v>
      </c>
      <c r="AG118" s="51">
        <f t="shared" si="18"/>
        <v>7.1598101196884301</v>
      </c>
    </row>
    <row r="119" spans="1:33" s="1" customFormat="1">
      <c r="A119" s="18">
        <v>38237</v>
      </c>
      <c r="B119" s="19">
        <v>11275.28</v>
      </c>
      <c r="C119" s="19">
        <v>11312.06</v>
      </c>
      <c r="D119" s="19">
        <v>11226.78</v>
      </c>
      <c r="E119" s="19">
        <v>11298.94</v>
      </c>
      <c r="F119" s="19">
        <f t="shared" si="14"/>
        <v>0.48296565872550612</v>
      </c>
      <c r="G119" s="19"/>
      <c r="H119" s="19"/>
      <c r="I119" s="19"/>
      <c r="J119" s="19"/>
      <c r="K119" s="19"/>
      <c r="L119" s="19"/>
      <c r="M119" s="19"/>
      <c r="N119" s="51">
        <f t="shared" si="15"/>
        <v>0.11461478482743855</v>
      </c>
      <c r="O119" s="51">
        <f t="shared" si="16"/>
        <v>5.5674226405850062E-2</v>
      </c>
      <c r="Q119" s="11">
        <v>38237</v>
      </c>
      <c r="R119" s="10">
        <v>4300</v>
      </c>
      <c r="S119" s="10">
        <v>4300</v>
      </c>
      <c r="T119" s="10">
        <v>4230</v>
      </c>
      <c r="U119" s="10">
        <v>4260</v>
      </c>
      <c r="V119" s="10">
        <v>4912700</v>
      </c>
      <c r="W119" s="10">
        <v>4260</v>
      </c>
      <c r="X119" s="19">
        <f t="shared" si="17"/>
        <v>-0.46948356807511737</v>
      </c>
      <c r="AF119" s="51">
        <f t="shared" si="19"/>
        <v>-0.10330415768219806</v>
      </c>
      <c r="AG119" s="51">
        <f t="shared" si="18"/>
        <v>4.8471939924208077E-2</v>
      </c>
    </row>
    <row r="120" spans="1:33" s="1" customFormat="1">
      <c r="A120" s="18">
        <v>38238</v>
      </c>
      <c r="B120" s="19">
        <v>11345.12</v>
      </c>
      <c r="C120" s="19">
        <v>11357.85</v>
      </c>
      <c r="D120" s="19">
        <v>11270.53</v>
      </c>
      <c r="E120" s="19">
        <v>11279.19</v>
      </c>
      <c r="F120" s="19">
        <f t="shared" si="14"/>
        <v>-0.17510122624053678</v>
      </c>
      <c r="G120" s="19"/>
      <c r="H120" s="19"/>
      <c r="I120" s="19"/>
      <c r="J120" s="19"/>
      <c r="K120" s="19"/>
      <c r="L120" s="19"/>
      <c r="M120" s="19"/>
      <c r="N120" s="51">
        <f t="shared" si="15"/>
        <v>-5.1165504386598152E-3</v>
      </c>
      <c r="O120" s="51">
        <f t="shared" si="16"/>
        <v>8.8166380690738301E-4</v>
      </c>
      <c r="Q120" s="11">
        <v>38238</v>
      </c>
      <c r="R120" s="10">
        <v>4250</v>
      </c>
      <c r="S120" s="10">
        <v>4310</v>
      </c>
      <c r="T120" s="10">
        <v>4250</v>
      </c>
      <c r="U120" s="10">
        <v>4260</v>
      </c>
      <c r="V120" s="10">
        <v>4756100</v>
      </c>
      <c r="W120" s="10">
        <v>4260</v>
      </c>
      <c r="X120" s="19">
        <f t="shared" si="17"/>
        <v>0</v>
      </c>
      <c r="AF120" s="51">
        <f t="shared" si="19"/>
        <v>1.9205286566845341E-11</v>
      </c>
      <c r="AG120" s="51">
        <f t="shared" si="18"/>
        <v>5.1431326109964725E-15</v>
      </c>
    </row>
    <row r="121" spans="1:33" s="1" customFormat="1">
      <c r="A121" s="18">
        <v>38239</v>
      </c>
      <c r="B121" s="19">
        <v>11276.49</v>
      </c>
      <c r="C121" s="19">
        <v>11330.33</v>
      </c>
      <c r="D121" s="19">
        <v>11145.79</v>
      </c>
      <c r="E121" s="19">
        <v>11170.96</v>
      </c>
      <c r="F121" s="19">
        <f t="shared" si="14"/>
        <v>-0.96885137893253037</v>
      </c>
      <c r="G121" s="19"/>
      <c r="H121" s="19"/>
      <c r="I121" s="19"/>
      <c r="J121" s="19"/>
      <c r="K121" s="19"/>
      <c r="L121" s="19"/>
      <c r="M121" s="19"/>
      <c r="N121" s="51">
        <f t="shared" si="15"/>
        <v>-0.90161406602258609</v>
      </c>
      <c r="O121" s="51">
        <f t="shared" si="16"/>
        <v>0.87101888510771108</v>
      </c>
      <c r="Q121" s="11">
        <v>38239</v>
      </c>
      <c r="R121" s="10">
        <v>4250</v>
      </c>
      <c r="S121" s="10">
        <v>4270</v>
      </c>
      <c r="T121" s="10">
        <v>4210</v>
      </c>
      <c r="U121" s="10">
        <v>4220</v>
      </c>
      <c r="V121" s="10">
        <v>2996900</v>
      </c>
      <c r="W121" s="10">
        <v>4220</v>
      </c>
      <c r="X121" s="19">
        <f t="shared" si="17"/>
        <v>-0.94786729857819907</v>
      </c>
      <c r="AF121" s="51">
        <f t="shared" si="19"/>
        <v>-0.85089205747783991</v>
      </c>
      <c r="AG121" s="51">
        <f t="shared" si="18"/>
        <v>0.80630488892112318</v>
      </c>
    </row>
    <row r="122" spans="1:33" s="1" customFormat="1">
      <c r="A122" s="18">
        <v>38240</v>
      </c>
      <c r="B122" s="19">
        <v>11089.9</v>
      </c>
      <c r="C122" s="19">
        <v>11089.96</v>
      </c>
      <c r="D122" s="19">
        <v>10960.03</v>
      </c>
      <c r="E122" s="19">
        <v>11083.23</v>
      </c>
      <c r="F122" s="19">
        <f t="shared" si="14"/>
        <v>-0.79155625210339908</v>
      </c>
      <c r="G122" s="19"/>
      <c r="H122" s="19"/>
      <c r="I122" s="19"/>
      <c r="J122" s="19"/>
      <c r="K122" s="19"/>
      <c r="L122" s="19"/>
      <c r="M122" s="19"/>
      <c r="N122" s="51">
        <f t="shared" si="15"/>
        <v>-0.49074167945330854</v>
      </c>
      <c r="O122" s="51">
        <f t="shared" si="16"/>
        <v>0.38708284685554945</v>
      </c>
      <c r="Q122" s="11">
        <v>38240</v>
      </c>
      <c r="R122" s="10">
        <v>4220</v>
      </c>
      <c r="S122" s="10">
        <v>4240</v>
      </c>
      <c r="T122" s="10">
        <v>4190</v>
      </c>
      <c r="U122" s="10">
        <v>4220</v>
      </c>
      <c r="V122" s="10">
        <v>11389100</v>
      </c>
      <c r="W122" s="10">
        <v>4220</v>
      </c>
      <c r="X122" s="19">
        <f t="shared" si="17"/>
        <v>0</v>
      </c>
      <c r="AF122" s="51">
        <f t="shared" si="19"/>
        <v>1.9205286566845341E-11</v>
      </c>
      <c r="AG122" s="51">
        <f t="shared" si="18"/>
        <v>5.1431326109964725E-15</v>
      </c>
    </row>
    <row r="123" spans="1:33" s="1" customFormat="1">
      <c r="A123" s="18">
        <v>38243</v>
      </c>
      <c r="B123" s="19">
        <v>11139.97</v>
      </c>
      <c r="C123" s="19">
        <v>11257.85</v>
      </c>
      <c r="D123" s="19">
        <v>11131.03</v>
      </c>
      <c r="E123" s="19">
        <v>11253.11</v>
      </c>
      <c r="F123" s="19">
        <f t="shared" si="14"/>
        <v>1.5096271164149377</v>
      </c>
      <c r="G123" s="19"/>
      <c r="H123" s="19"/>
      <c r="I123" s="19"/>
      <c r="J123" s="19"/>
      <c r="K123" s="19"/>
      <c r="L123" s="19"/>
      <c r="M123" s="19"/>
      <c r="N123" s="51">
        <f t="shared" si="15"/>
        <v>3.4594781189842836</v>
      </c>
      <c r="O123" s="51">
        <f t="shared" si="16"/>
        <v>5.2321572024306793</v>
      </c>
      <c r="Q123" s="11">
        <v>38243</v>
      </c>
      <c r="R123" s="10">
        <v>4240</v>
      </c>
      <c r="S123" s="10">
        <v>4260</v>
      </c>
      <c r="T123" s="10">
        <v>4230</v>
      </c>
      <c r="U123" s="10">
        <v>4250</v>
      </c>
      <c r="V123" s="10">
        <v>4285200</v>
      </c>
      <c r="W123" s="10">
        <v>4250</v>
      </c>
      <c r="X123" s="19">
        <f t="shared" si="17"/>
        <v>0.70588235294117652</v>
      </c>
      <c r="AF123" s="51">
        <f t="shared" si="19"/>
        <v>0.35212038529015821</v>
      </c>
      <c r="AG123" s="51">
        <f t="shared" si="18"/>
        <v>0.2486498631355524</v>
      </c>
    </row>
    <row r="124" spans="1:33" s="1" customFormat="1">
      <c r="A124" s="18">
        <v>38244</v>
      </c>
      <c r="B124" s="19">
        <v>11312.72</v>
      </c>
      <c r="C124" s="19">
        <v>11352.42</v>
      </c>
      <c r="D124" s="19">
        <v>11274.43</v>
      </c>
      <c r="E124" s="19">
        <v>11295.58</v>
      </c>
      <c r="F124" s="19">
        <f t="shared" si="14"/>
        <v>0.37598777574944664</v>
      </c>
      <c r="G124" s="19"/>
      <c r="H124" s="19"/>
      <c r="I124" s="19"/>
      <c r="J124" s="19"/>
      <c r="K124" s="19"/>
      <c r="L124" s="19"/>
      <c r="M124" s="19"/>
      <c r="N124" s="51">
        <f t="shared" si="15"/>
        <v>5.4342153548319512E-2</v>
      </c>
      <c r="O124" s="51">
        <f t="shared" si="16"/>
        <v>2.0583337431704294E-2</v>
      </c>
      <c r="Q124" s="11">
        <v>38244</v>
      </c>
      <c r="R124" s="10">
        <v>4290</v>
      </c>
      <c r="S124" s="10">
        <v>4310</v>
      </c>
      <c r="T124" s="10">
        <v>4270</v>
      </c>
      <c r="U124" s="10">
        <v>4280</v>
      </c>
      <c r="V124" s="10">
        <v>5857700</v>
      </c>
      <c r="W124" s="10">
        <v>4280</v>
      </c>
      <c r="X124" s="19">
        <f t="shared" si="17"/>
        <v>0.7009345794392523</v>
      </c>
      <c r="AF124" s="51">
        <f t="shared" si="19"/>
        <v>0.34477053220555831</v>
      </c>
      <c r="AG124" s="51">
        <f t="shared" si="18"/>
        <v>0.24175391676878252</v>
      </c>
    </row>
    <row r="125" spans="1:33" s="1" customFormat="1">
      <c r="A125" s="18">
        <v>38245</v>
      </c>
      <c r="B125" s="19">
        <v>11278.66</v>
      </c>
      <c r="C125" s="19">
        <v>11285.8</v>
      </c>
      <c r="D125" s="19">
        <v>11158.58</v>
      </c>
      <c r="E125" s="19">
        <v>11158.58</v>
      </c>
      <c r="F125" s="19">
        <f t="shared" si="14"/>
        <v>-1.227754786003237</v>
      </c>
      <c r="G125" s="19"/>
      <c r="H125" s="19"/>
      <c r="I125" s="19"/>
      <c r="J125" s="19"/>
      <c r="K125" s="19"/>
      <c r="L125" s="19"/>
      <c r="M125" s="19"/>
      <c r="N125" s="51">
        <f t="shared" si="15"/>
        <v>-1.8381288555451296</v>
      </c>
      <c r="O125" s="51">
        <f t="shared" si="16"/>
        <v>2.2516520032855118</v>
      </c>
      <c r="Q125" s="11">
        <v>38245</v>
      </c>
      <c r="R125" s="10">
        <v>4250</v>
      </c>
      <c r="S125" s="10">
        <v>4270</v>
      </c>
      <c r="T125" s="10">
        <v>4230</v>
      </c>
      <c r="U125" s="10">
        <v>4230</v>
      </c>
      <c r="V125" s="10">
        <v>4369100</v>
      </c>
      <c r="W125" s="10">
        <v>4230</v>
      </c>
      <c r="X125" s="19">
        <f t="shared" si="17"/>
        <v>-1.1820330969267139</v>
      </c>
      <c r="AF125" s="51">
        <f t="shared" si="19"/>
        <v>-1.6504170448400106</v>
      </c>
      <c r="AG125" s="51">
        <f t="shared" si="18"/>
        <v>1.9504055927548034</v>
      </c>
    </row>
    <row r="126" spans="1:33" s="1" customFormat="1">
      <c r="A126" s="18">
        <v>38246</v>
      </c>
      <c r="B126" s="19">
        <v>11092.7</v>
      </c>
      <c r="C126" s="19">
        <v>11177.66</v>
      </c>
      <c r="D126" s="19">
        <v>11089.82</v>
      </c>
      <c r="E126" s="19">
        <v>11139.36</v>
      </c>
      <c r="F126" s="19">
        <f t="shared" si="14"/>
        <v>-0.17254133092026244</v>
      </c>
      <c r="G126" s="19"/>
      <c r="H126" s="19"/>
      <c r="I126" s="19"/>
      <c r="J126" s="19"/>
      <c r="K126" s="19"/>
      <c r="L126" s="19"/>
      <c r="M126" s="19"/>
      <c r="N126" s="51">
        <f t="shared" si="15"/>
        <v>-4.8918896931363321E-3</v>
      </c>
      <c r="O126" s="51">
        <f t="shared" si="16"/>
        <v>8.3042842710970061E-4</v>
      </c>
      <c r="Q126" s="11">
        <v>38246</v>
      </c>
      <c r="R126" s="10">
        <v>4200</v>
      </c>
      <c r="S126" s="10">
        <v>4220</v>
      </c>
      <c r="T126" s="10">
        <v>4190</v>
      </c>
      <c r="U126" s="10">
        <v>4200</v>
      </c>
      <c r="V126" s="10">
        <v>4524600</v>
      </c>
      <c r="W126" s="10">
        <v>4200</v>
      </c>
      <c r="X126" s="19">
        <f t="shared" si="17"/>
        <v>-0.7142857142857143</v>
      </c>
      <c r="AF126" s="51">
        <f t="shared" si="19"/>
        <v>-0.36402174601592152</v>
      </c>
      <c r="AG126" s="51">
        <f t="shared" si="18"/>
        <v>0.25991804866245938</v>
      </c>
    </row>
    <row r="127" spans="1:33" s="1" customFormat="1">
      <c r="A127" s="18">
        <v>38247</v>
      </c>
      <c r="B127" s="19">
        <v>11132.06</v>
      </c>
      <c r="C127" s="19">
        <v>11145.49</v>
      </c>
      <c r="D127" s="19">
        <v>11046.1</v>
      </c>
      <c r="E127" s="19">
        <v>11082.49</v>
      </c>
      <c r="F127" s="19">
        <f t="shared" si="14"/>
        <v>-0.51315182779321977</v>
      </c>
      <c r="G127" s="19"/>
      <c r="H127" s="19"/>
      <c r="I127" s="19"/>
      <c r="J127" s="19"/>
      <c r="K127" s="19"/>
      <c r="L127" s="19"/>
      <c r="M127" s="19"/>
      <c r="N127" s="51">
        <f t="shared" si="15"/>
        <v>-0.13293731091713973</v>
      </c>
      <c r="O127" s="51">
        <f t="shared" si="16"/>
        <v>6.7846771426353689E-2</v>
      </c>
      <c r="Q127" s="11">
        <v>38247</v>
      </c>
      <c r="R127" s="10">
        <v>4200</v>
      </c>
      <c r="S127" s="10">
        <v>4210</v>
      </c>
      <c r="T127" s="10">
        <v>4170</v>
      </c>
      <c r="U127" s="10">
        <v>4190</v>
      </c>
      <c r="V127" s="10">
        <v>3840800</v>
      </c>
      <c r="W127" s="10">
        <v>4190</v>
      </c>
      <c r="X127" s="19">
        <f t="shared" si="17"/>
        <v>-0.23866348448687352</v>
      </c>
      <c r="AF127" s="51">
        <f t="shared" si="19"/>
        <v>-1.3548623689357013E-2</v>
      </c>
      <c r="AG127" s="51">
        <f t="shared" si="18"/>
        <v>3.2299334487070966E-3</v>
      </c>
    </row>
    <row r="128" spans="1:33" s="1" customFormat="1">
      <c r="A128" s="18">
        <v>38251</v>
      </c>
      <c r="B128" s="19">
        <v>11148.21</v>
      </c>
      <c r="C128" s="19">
        <v>11151.11</v>
      </c>
      <c r="D128" s="19">
        <v>11059.95</v>
      </c>
      <c r="E128" s="19">
        <v>11080.87</v>
      </c>
      <c r="F128" s="19">
        <f t="shared" si="14"/>
        <v>-1.461979068429628E-2</v>
      </c>
      <c r="G128" s="19"/>
      <c r="H128" s="19"/>
      <c r="I128" s="19"/>
      <c r="J128" s="19"/>
      <c r="K128" s="19"/>
      <c r="L128" s="19"/>
      <c r="M128" s="19"/>
      <c r="N128" s="51">
        <f t="shared" si="15"/>
        <v>-1.657537354013043E-6</v>
      </c>
      <c r="O128" s="51">
        <f t="shared" si="16"/>
        <v>1.9616330312993541E-8</v>
      </c>
      <c r="Q128" s="11">
        <v>38251</v>
      </c>
      <c r="R128" s="10">
        <v>4200</v>
      </c>
      <c r="S128" s="10">
        <v>4210</v>
      </c>
      <c r="T128" s="10">
        <v>4170</v>
      </c>
      <c r="U128" s="10">
        <v>4180</v>
      </c>
      <c r="V128" s="10">
        <v>3355900</v>
      </c>
      <c r="W128" s="10">
        <v>4180</v>
      </c>
      <c r="X128" s="19">
        <f t="shared" si="17"/>
        <v>-0.23923444976076555</v>
      </c>
      <c r="AF128" s="51">
        <f t="shared" si="19"/>
        <v>-1.36462051851349E-2</v>
      </c>
      <c r="AG128" s="51">
        <f t="shared" si="18"/>
        <v>3.2609879656865866E-3</v>
      </c>
    </row>
    <row r="129" spans="1:33" s="1" customFormat="1">
      <c r="A129" s="18">
        <v>38252</v>
      </c>
      <c r="B129" s="19">
        <v>11111.3</v>
      </c>
      <c r="C129" s="19">
        <v>11135.46</v>
      </c>
      <c r="D129" s="19">
        <v>10963.82</v>
      </c>
      <c r="E129" s="19">
        <v>11019.41</v>
      </c>
      <c r="F129" s="19">
        <f t="shared" si="14"/>
        <v>-0.55774310965832963</v>
      </c>
      <c r="G129" s="19"/>
      <c r="H129" s="19"/>
      <c r="I129" s="19"/>
      <c r="J129" s="19"/>
      <c r="K129" s="19"/>
      <c r="L129" s="19"/>
      <c r="M129" s="19"/>
      <c r="N129" s="51">
        <f t="shared" si="15"/>
        <v>-0.17091501352026459</v>
      </c>
      <c r="O129" s="51">
        <f t="shared" si="16"/>
        <v>9.4850644219583335E-2</v>
      </c>
      <c r="Q129" s="11">
        <v>38252</v>
      </c>
      <c r="R129" s="10">
        <v>4190</v>
      </c>
      <c r="S129" s="10">
        <v>4200</v>
      </c>
      <c r="T129" s="10">
        <v>4160</v>
      </c>
      <c r="U129" s="10">
        <v>4190</v>
      </c>
      <c r="V129" s="10">
        <v>3281300</v>
      </c>
      <c r="W129" s="10">
        <v>4190</v>
      </c>
      <c r="X129" s="19">
        <f t="shared" si="17"/>
        <v>0.23866348448687352</v>
      </c>
      <c r="AF129" s="51">
        <f t="shared" si="19"/>
        <v>1.3640146704116759E-2</v>
      </c>
      <c r="AG129" s="51">
        <f t="shared" si="18"/>
        <v>3.2590577419707055E-3</v>
      </c>
    </row>
    <row r="130" spans="1:33" s="1" customFormat="1">
      <c r="A130" s="18">
        <v>38254</v>
      </c>
      <c r="B130" s="19">
        <v>10934.02</v>
      </c>
      <c r="C130" s="19">
        <v>10934.02</v>
      </c>
      <c r="D130" s="19">
        <v>10826.4</v>
      </c>
      <c r="E130" s="19">
        <v>10895.16</v>
      </c>
      <c r="F130" s="19">
        <f t="shared" si="14"/>
        <v>-1.1404146428322302</v>
      </c>
      <c r="G130" s="19"/>
      <c r="H130" s="19"/>
      <c r="I130" s="19"/>
      <c r="J130" s="19"/>
      <c r="K130" s="19"/>
      <c r="L130" s="19"/>
      <c r="M130" s="19"/>
      <c r="N130" s="51">
        <f t="shared" si="15"/>
        <v>-1.4723210041449684</v>
      </c>
      <c r="O130" s="51">
        <f t="shared" si="16"/>
        <v>1.6749557717452901</v>
      </c>
      <c r="Q130" s="11">
        <v>38254</v>
      </c>
      <c r="R130" s="10">
        <v>4140</v>
      </c>
      <c r="S130" s="10">
        <v>4160</v>
      </c>
      <c r="T130" s="10">
        <v>4130</v>
      </c>
      <c r="U130" s="10">
        <v>4150</v>
      </c>
      <c r="V130" s="10">
        <v>5795100</v>
      </c>
      <c r="W130" s="10">
        <v>4150</v>
      </c>
      <c r="X130" s="19">
        <f t="shared" si="17"/>
        <v>-0.96385542168674709</v>
      </c>
      <c r="AF130" s="51">
        <f t="shared" si="19"/>
        <v>-0.89469217743621732</v>
      </c>
      <c r="AG130" s="51">
        <f t="shared" si="18"/>
        <v>0.86211430940681877</v>
      </c>
    </row>
    <row r="131" spans="1:33" s="1" customFormat="1">
      <c r="A131" s="18">
        <v>38257</v>
      </c>
      <c r="B131" s="19">
        <v>10863.35</v>
      </c>
      <c r="C131" s="19">
        <v>10888.04</v>
      </c>
      <c r="D131" s="19">
        <v>10782.56</v>
      </c>
      <c r="E131" s="19">
        <v>10859.32</v>
      </c>
      <c r="F131" s="19">
        <f t="shared" si="14"/>
        <v>-0.33003908163678891</v>
      </c>
      <c r="G131" s="19"/>
      <c r="H131" s="19"/>
      <c r="I131" s="19"/>
      <c r="J131" s="19"/>
      <c r="K131" s="19"/>
      <c r="L131" s="19"/>
      <c r="M131" s="19"/>
      <c r="N131" s="51">
        <f t="shared" si="15"/>
        <v>-3.5047298678914138E-2</v>
      </c>
      <c r="O131" s="51">
        <f t="shared" si="16"/>
        <v>1.146936567924252E-2</v>
      </c>
      <c r="Q131" s="11">
        <v>38257</v>
      </c>
      <c r="R131" s="10">
        <v>4120</v>
      </c>
      <c r="S131" s="10">
        <v>4130</v>
      </c>
      <c r="T131" s="10">
        <v>4060</v>
      </c>
      <c r="U131" s="10">
        <v>4100</v>
      </c>
      <c r="V131" s="10">
        <v>4502300</v>
      </c>
      <c r="W131" s="10">
        <v>4100</v>
      </c>
      <c r="X131" s="19">
        <f t="shared" si="17"/>
        <v>-1.2195121951219512</v>
      </c>
      <c r="AF131" s="51">
        <f t="shared" si="19"/>
        <v>-1.8124761723185048</v>
      </c>
      <c r="AG131" s="51">
        <f t="shared" si="18"/>
        <v>2.2098514184619189</v>
      </c>
    </row>
    <row r="132" spans="1:33" s="1" customFormat="1">
      <c r="A132" s="18">
        <v>38258</v>
      </c>
      <c r="B132" s="19">
        <v>10805.66</v>
      </c>
      <c r="C132" s="19">
        <v>10821.84</v>
      </c>
      <c r="D132" s="19">
        <v>10737.78</v>
      </c>
      <c r="E132" s="19">
        <v>10815.57</v>
      </c>
      <c r="F132" s="19">
        <f t="shared" si="14"/>
        <v>-0.40450942483845048</v>
      </c>
      <c r="G132" s="19"/>
      <c r="H132" s="19"/>
      <c r="I132" s="19"/>
      <c r="J132" s="19"/>
      <c r="K132" s="19"/>
      <c r="L132" s="19"/>
      <c r="M132" s="19"/>
      <c r="N132" s="51">
        <f t="shared" si="15"/>
        <v>-6.4831216416644619E-2</v>
      </c>
      <c r="O132" s="51">
        <f t="shared" si="16"/>
        <v>2.6044272279620223E-2</v>
      </c>
      <c r="Q132" s="11">
        <v>38258</v>
      </c>
      <c r="R132" s="10">
        <v>4100</v>
      </c>
      <c r="S132" s="10">
        <v>4120</v>
      </c>
      <c r="T132" s="10">
        <v>4080</v>
      </c>
      <c r="U132" s="10">
        <v>4090</v>
      </c>
      <c r="V132" s="10">
        <v>5588500</v>
      </c>
      <c r="W132" s="10">
        <v>4090</v>
      </c>
      <c r="X132" s="19">
        <f t="shared" si="17"/>
        <v>-0.24449877750611246</v>
      </c>
      <c r="AF132" s="51">
        <f t="shared" si="19"/>
        <v>-1.4568077897260919E-2</v>
      </c>
      <c r="AG132" s="51">
        <f t="shared" si="18"/>
        <v>3.5579759379504969E-3</v>
      </c>
    </row>
    <row r="133" spans="1:33" s="1" customFormat="1">
      <c r="A133" s="18">
        <v>38259</v>
      </c>
      <c r="B133" s="19">
        <v>10873.88</v>
      </c>
      <c r="C133" s="19">
        <v>10873.89</v>
      </c>
      <c r="D133" s="19">
        <v>10770.23</v>
      </c>
      <c r="E133" s="19">
        <v>10786.1</v>
      </c>
      <c r="F133" s="19">
        <f t="shared" si="14"/>
        <v>-0.27322201722586797</v>
      </c>
      <c r="G133" s="19"/>
      <c r="H133" s="19"/>
      <c r="I133" s="19"/>
      <c r="J133" s="19"/>
      <c r="K133" s="19"/>
      <c r="L133" s="19"/>
      <c r="M133" s="19"/>
      <c r="N133" s="51">
        <f t="shared" si="15"/>
        <v>-1.9778693738548948E-2</v>
      </c>
      <c r="O133" s="51">
        <f t="shared" si="16"/>
        <v>5.3488876300969773E-3</v>
      </c>
      <c r="Q133" s="11">
        <v>38259</v>
      </c>
      <c r="R133" s="10">
        <v>4130</v>
      </c>
      <c r="S133" s="10">
        <v>4130</v>
      </c>
      <c r="T133" s="10">
        <v>4070</v>
      </c>
      <c r="U133" s="10">
        <v>4070</v>
      </c>
      <c r="V133" s="10">
        <v>3445900</v>
      </c>
      <c r="W133" s="10">
        <v>4070</v>
      </c>
      <c r="X133" s="19">
        <f t="shared" si="17"/>
        <v>-0.49140049140049141</v>
      </c>
      <c r="AF133" s="51">
        <f t="shared" si="19"/>
        <v>-0.11846676668917552</v>
      </c>
      <c r="AG133" s="51">
        <f t="shared" si="18"/>
        <v>5.8182902231623826E-2</v>
      </c>
    </row>
    <row r="134" spans="1:33" s="1" customFormat="1">
      <c r="A134" s="18">
        <v>38260</v>
      </c>
      <c r="B134" s="19">
        <v>10870.21</v>
      </c>
      <c r="C134" s="19">
        <v>10928.19</v>
      </c>
      <c r="D134" s="19">
        <v>10823.57</v>
      </c>
      <c r="E134" s="19">
        <v>10823.57</v>
      </c>
      <c r="F134" s="19">
        <f t="shared" si="14"/>
        <v>0.34618891918285138</v>
      </c>
      <c r="G134" s="19"/>
      <c r="H134" s="19"/>
      <c r="I134" s="19"/>
      <c r="J134" s="19"/>
      <c r="K134" s="19"/>
      <c r="L134" s="19"/>
      <c r="M134" s="19"/>
      <c r="N134" s="51">
        <f t="shared" si="15"/>
        <v>4.2499080829928274E-2</v>
      </c>
      <c r="O134" s="51">
        <f t="shared" si="16"/>
        <v>1.4831077909424903E-2</v>
      </c>
      <c r="Q134" s="11">
        <v>38260</v>
      </c>
      <c r="R134" s="10">
        <v>4120</v>
      </c>
      <c r="S134" s="10">
        <v>4220</v>
      </c>
      <c r="T134" s="10">
        <v>4110</v>
      </c>
      <c r="U134" s="10">
        <v>4220</v>
      </c>
      <c r="V134" s="10">
        <v>6834300</v>
      </c>
      <c r="W134" s="10">
        <v>4220</v>
      </c>
      <c r="X134" s="19">
        <f t="shared" si="17"/>
        <v>3.5545023696682465</v>
      </c>
      <c r="AF134" s="51">
        <f t="shared" si="19"/>
        <v>44.91946554876175</v>
      </c>
      <c r="AG134" s="51">
        <f t="shared" si="18"/>
        <v>159.67837606929774</v>
      </c>
    </row>
    <row r="135" spans="1:33" s="1" customFormat="1">
      <c r="A135" s="18">
        <v>38261</v>
      </c>
      <c r="B135" s="19">
        <v>10893.19</v>
      </c>
      <c r="C135" s="19">
        <v>10987.18</v>
      </c>
      <c r="D135" s="19">
        <v>10893.19</v>
      </c>
      <c r="E135" s="19">
        <v>10985.17</v>
      </c>
      <c r="F135" s="19">
        <f t="shared" si="14"/>
        <v>1.4710741845597324</v>
      </c>
      <c r="G135" s="19"/>
      <c r="H135" s="19"/>
      <c r="I135" s="19"/>
      <c r="J135" s="19"/>
      <c r="K135" s="19"/>
      <c r="L135" s="19"/>
      <c r="M135" s="19"/>
      <c r="N135" s="51">
        <f t="shared" si="15"/>
        <v>3.201607763023806</v>
      </c>
      <c r="O135" s="51">
        <f t="shared" si="16"/>
        <v>4.7187195425524875</v>
      </c>
      <c r="Q135" s="11">
        <v>38261</v>
      </c>
      <c r="R135" s="10">
        <v>4200</v>
      </c>
      <c r="S135" s="10">
        <v>4240</v>
      </c>
      <c r="T135" s="10">
        <v>4180</v>
      </c>
      <c r="U135" s="10">
        <v>4210</v>
      </c>
      <c r="V135" s="10">
        <v>3757900</v>
      </c>
      <c r="W135" s="10">
        <v>4210</v>
      </c>
      <c r="X135" s="19">
        <f t="shared" si="17"/>
        <v>-0.23752969121140144</v>
      </c>
      <c r="AF135" s="51">
        <f t="shared" si="19"/>
        <v>-1.3356232664956773E-2</v>
      </c>
      <c r="AG135" s="51">
        <f t="shared" si="18"/>
        <v>3.1689250515428264E-3</v>
      </c>
    </row>
    <row r="136" spans="1:33" s="1" customFormat="1">
      <c r="A136" s="18">
        <v>38264</v>
      </c>
      <c r="B136" s="19">
        <v>11111.45</v>
      </c>
      <c r="C136" s="19">
        <v>11282.65</v>
      </c>
      <c r="D136" s="10">
        <v>11105</v>
      </c>
      <c r="E136" s="19">
        <v>11279.63</v>
      </c>
      <c r="F136" s="19">
        <f t="shared" si="14"/>
        <v>2.6105466225399163</v>
      </c>
      <c r="G136" s="19"/>
      <c r="H136" s="19"/>
      <c r="I136" s="19"/>
      <c r="J136" s="19"/>
      <c r="K136" s="19"/>
      <c r="L136" s="19"/>
      <c r="M136" s="19"/>
      <c r="N136" s="51">
        <f t="shared" si="15"/>
        <v>17.847757413351427</v>
      </c>
      <c r="O136" s="51">
        <f t="shared" si="16"/>
        <v>46.642111825847024</v>
      </c>
      <c r="Q136" s="11">
        <v>38264</v>
      </c>
      <c r="R136" s="10">
        <v>4280</v>
      </c>
      <c r="S136" s="10">
        <v>4280</v>
      </c>
      <c r="T136" s="10">
        <v>4250</v>
      </c>
      <c r="U136" s="10">
        <v>4270</v>
      </c>
      <c r="V136" s="10">
        <v>5670900</v>
      </c>
      <c r="W136" s="10">
        <v>4270</v>
      </c>
      <c r="X136" s="19">
        <f t="shared" si="17"/>
        <v>1.405152224824356</v>
      </c>
      <c r="AF136" s="51">
        <f t="shared" si="19"/>
        <v>2.7759932738918311</v>
      </c>
      <c r="AG136" s="51">
        <f t="shared" si="18"/>
        <v>3.9014365296709235</v>
      </c>
    </row>
    <row r="137" spans="1:33" s="1" customFormat="1">
      <c r="A137" s="18">
        <v>38265</v>
      </c>
      <c r="B137" s="19">
        <v>11257.2</v>
      </c>
      <c r="C137" s="19">
        <v>11304.72</v>
      </c>
      <c r="D137" s="19">
        <v>11242.12</v>
      </c>
      <c r="E137" s="19">
        <v>11281.83</v>
      </c>
      <c r="F137" s="19">
        <f t="shared" si="14"/>
        <v>1.9500382473417236E-2</v>
      </c>
      <c r="G137" s="19"/>
      <c r="H137" s="19"/>
      <c r="I137" s="19"/>
      <c r="J137" s="19"/>
      <c r="K137" s="19"/>
      <c r="L137" s="19"/>
      <c r="M137" s="19"/>
      <c r="N137" s="51">
        <f t="shared" si="15"/>
        <v>1.1068023122195276E-5</v>
      </c>
      <c r="O137" s="51">
        <f t="shared" si="16"/>
        <v>2.4665698029755824E-7</v>
      </c>
      <c r="Q137" s="11">
        <v>38265</v>
      </c>
      <c r="R137" s="10">
        <v>4290</v>
      </c>
      <c r="S137" s="10">
        <v>4310</v>
      </c>
      <c r="T137" s="10">
        <v>4270</v>
      </c>
      <c r="U137" s="10">
        <v>4290</v>
      </c>
      <c r="V137" s="10">
        <v>5752400</v>
      </c>
      <c r="W137" s="10">
        <v>4290</v>
      </c>
      <c r="X137" s="19">
        <f t="shared" si="17"/>
        <v>0.46620046620046618</v>
      </c>
      <c r="AF137" s="51">
        <f t="shared" si="19"/>
        <v>0.10150006162572406</v>
      </c>
      <c r="AG137" s="51">
        <f t="shared" si="18"/>
        <v>4.7346557537841165E-2</v>
      </c>
    </row>
    <row r="138" spans="1:33" s="1" customFormat="1">
      <c r="A138" s="18">
        <v>38266</v>
      </c>
      <c r="B138" s="19">
        <v>11221.54</v>
      </c>
      <c r="C138" s="19">
        <v>11408.1</v>
      </c>
      <c r="D138" s="19">
        <v>11218.38</v>
      </c>
      <c r="E138" s="19">
        <v>11385.38</v>
      </c>
      <c r="F138" s="19">
        <f t="shared" si="14"/>
        <v>0.90949972684266389</v>
      </c>
      <c r="G138" s="19"/>
      <c r="H138" s="19"/>
      <c r="I138" s="19"/>
      <c r="J138" s="19"/>
      <c r="K138" s="19"/>
      <c r="L138" s="19"/>
      <c r="M138" s="19"/>
      <c r="N138" s="51">
        <f t="shared" si="15"/>
        <v>0.75926162709689404</v>
      </c>
      <c r="O138" s="51">
        <f t="shared" si="16"/>
        <v>0.69266291311053441</v>
      </c>
      <c r="Q138" s="11">
        <v>38266</v>
      </c>
      <c r="R138" s="10">
        <v>4280</v>
      </c>
      <c r="S138" s="10">
        <v>4320</v>
      </c>
      <c r="T138" s="10">
        <v>4270</v>
      </c>
      <c r="U138" s="10">
        <v>4320</v>
      </c>
      <c r="V138" s="10">
        <v>4788200</v>
      </c>
      <c r="W138" s="10">
        <v>4320</v>
      </c>
      <c r="X138" s="19">
        <f t="shared" si="17"/>
        <v>0.69444444444444442</v>
      </c>
      <c r="AF138" s="51">
        <f t="shared" si="19"/>
        <v>0.3352855649876364</v>
      </c>
      <c r="AG138" s="51">
        <f t="shared" si="18"/>
        <v>0.23292698662939371</v>
      </c>
    </row>
    <row r="139" spans="1:33" s="1" customFormat="1">
      <c r="A139" s="18">
        <v>38267</v>
      </c>
      <c r="B139" s="19">
        <v>11399.42</v>
      </c>
      <c r="C139" s="19">
        <v>11410.4</v>
      </c>
      <c r="D139" s="19">
        <v>11337.19</v>
      </c>
      <c r="E139" s="19">
        <v>11354.59</v>
      </c>
      <c r="F139" s="19">
        <f t="shared" si="14"/>
        <v>-0.27116787131899128</v>
      </c>
      <c r="G139" s="19"/>
      <c r="H139" s="19"/>
      <c r="I139" s="19"/>
      <c r="J139" s="19"/>
      <c r="K139" s="19"/>
      <c r="L139" s="19"/>
      <c r="M139" s="19"/>
      <c r="N139" s="51">
        <f t="shared" si="15"/>
        <v>-1.9331411809937932E-2</v>
      </c>
      <c r="O139" s="51">
        <f t="shared" si="16"/>
        <v>5.1882165738557449E-3</v>
      </c>
      <c r="Q139" s="11">
        <v>38267</v>
      </c>
      <c r="R139" s="10">
        <v>4300</v>
      </c>
      <c r="S139" s="10">
        <v>4310</v>
      </c>
      <c r="T139" s="10">
        <v>4270</v>
      </c>
      <c r="U139" s="10">
        <v>4270</v>
      </c>
      <c r="V139" s="10">
        <v>3288200</v>
      </c>
      <c r="W139" s="10">
        <v>4270</v>
      </c>
      <c r="X139" s="19">
        <f t="shared" si="17"/>
        <v>-1.1709601873536302</v>
      </c>
      <c r="AF139" s="51">
        <f t="shared" si="19"/>
        <v>-1.6044581194057774</v>
      </c>
      <c r="AG139" s="51">
        <f t="shared" si="18"/>
        <v>1.8783269098193884</v>
      </c>
    </row>
    <row r="140" spans="1:33" s="1" customFormat="1">
      <c r="A140" s="18">
        <v>38268</v>
      </c>
      <c r="B140" s="19">
        <v>11311.41</v>
      </c>
      <c r="C140" s="19">
        <v>11370.34</v>
      </c>
      <c r="D140" s="19">
        <v>11302.75</v>
      </c>
      <c r="E140" s="19">
        <v>11349.35</v>
      </c>
      <c r="F140" s="19">
        <f t="shared" si="14"/>
        <v>-4.6170044980547623E-2</v>
      </c>
      <c r="G140" s="19"/>
      <c r="H140" s="19"/>
      <c r="I140" s="19"/>
      <c r="J140" s="19"/>
      <c r="K140" s="19"/>
      <c r="L140" s="19"/>
      <c r="M140" s="19"/>
      <c r="N140" s="51">
        <f t="shared" si="15"/>
        <v>-8.1661082324748489E-5</v>
      </c>
      <c r="O140" s="51">
        <f t="shared" si="16"/>
        <v>3.5428560670752347E-6</v>
      </c>
      <c r="Q140" s="11">
        <v>38268</v>
      </c>
      <c r="R140" s="10">
        <v>4280</v>
      </c>
      <c r="S140" s="10">
        <v>4300</v>
      </c>
      <c r="T140" s="10">
        <v>4260</v>
      </c>
      <c r="U140" s="10">
        <v>4300</v>
      </c>
      <c r="V140" s="10">
        <v>4590400</v>
      </c>
      <c r="W140" s="10">
        <v>4300</v>
      </c>
      <c r="X140" s="19">
        <f t="shared" si="17"/>
        <v>0.69767441860465118</v>
      </c>
      <c r="AF140" s="51">
        <f t="shared" si="19"/>
        <v>0.33998394172823154</v>
      </c>
      <c r="AG140" s="51">
        <f t="shared" si="18"/>
        <v>0.23728914581621383</v>
      </c>
    </row>
    <row r="141" spans="1:33" s="1" customFormat="1">
      <c r="A141" s="18">
        <v>38272</v>
      </c>
      <c r="B141" s="19">
        <v>11295.05</v>
      </c>
      <c r="C141" s="19">
        <v>11320.79</v>
      </c>
      <c r="D141" s="19">
        <v>11182.5</v>
      </c>
      <c r="E141" s="19">
        <v>11201.81</v>
      </c>
      <c r="F141" s="19">
        <f t="shared" ref="F141:F204" si="20">(E141-E140)/E141*100</f>
        <v>-1.3171085744178921</v>
      </c>
      <c r="G141" s="19"/>
      <c r="H141" s="19"/>
      <c r="I141" s="19"/>
      <c r="J141" s="19"/>
      <c r="K141" s="19"/>
      <c r="L141" s="19"/>
      <c r="M141" s="19"/>
      <c r="N141" s="51">
        <f t="shared" ref="N141:N204" si="21">(F141-F$4)^3</f>
        <v>-2.2704227365908762</v>
      </c>
      <c r="O141" s="51">
        <f t="shared" ref="O141:O204" si="22">(F141-F$4)^4</f>
        <v>2.9840697467305519</v>
      </c>
      <c r="Q141" s="11">
        <v>38272</v>
      </c>
      <c r="R141" s="10">
        <v>4220</v>
      </c>
      <c r="S141" s="10">
        <v>4260</v>
      </c>
      <c r="T141" s="10">
        <v>4180</v>
      </c>
      <c r="U141" s="10">
        <v>4200</v>
      </c>
      <c r="V141" s="10">
        <v>6740900</v>
      </c>
      <c r="W141" s="10">
        <v>4200</v>
      </c>
      <c r="X141" s="19">
        <f t="shared" ref="X141:X204" si="23">(W141-W140)/W141*100</f>
        <v>-2.3809523809523809</v>
      </c>
      <c r="AF141" s="51">
        <f t="shared" si="19"/>
        <v>-13.49290860571516</v>
      </c>
      <c r="AG141" s="51">
        <f t="shared" ref="AG141:AG204" si="24">(X141-X$4)^4</f>
        <v>32.122359500128404</v>
      </c>
    </row>
    <row r="142" spans="1:33" s="1" customFormat="1">
      <c r="A142" s="18">
        <v>38273</v>
      </c>
      <c r="B142" s="19">
        <v>11235.46</v>
      </c>
      <c r="C142" s="19">
        <v>11306.87</v>
      </c>
      <c r="D142" s="19">
        <v>11195.99</v>
      </c>
      <c r="E142" s="19">
        <v>11195.99</v>
      </c>
      <c r="F142" s="19">
        <f t="shared" si="20"/>
        <v>-5.1982897448101591E-2</v>
      </c>
      <c r="G142" s="19"/>
      <c r="H142" s="19"/>
      <c r="I142" s="19"/>
      <c r="J142" s="19"/>
      <c r="K142" s="19"/>
      <c r="L142" s="19"/>
      <c r="M142" s="19"/>
      <c r="N142" s="51">
        <f t="shared" si="21"/>
        <v>-1.1907900520241256E-4</v>
      </c>
      <c r="O142" s="51">
        <f t="shared" si="22"/>
        <v>5.8584167630203335E-6</v>
      </c>
      <c r="Q142" s="11">
        <v>38273</v>
      </c>
      <c r="R142" s="10">
        <v>4160</v>
      </c>
      <c r="S142" s="10">
        <v>4180</v>
      </c>
      <c r="T142" s="10">
        <v>4150</v>
      </c>
      <c r="U142" s="10">
        <v>4150</v>
      </c>
      <c r="V142" s="10">
        <v>3875400</v>
      </c>
      <c r="W142" s="10">
        <v>4150</v>
      </c>
      <c r="X142" s="19">
        <f t="shared" si="23"/>
        <v>-1.2048192771084338</v>
      </c>
      <c r="AF142" s="51">
        <f t="shared" ref="AF142:AF205" si="25">(X142-X$4)^3</f>
        <v>-1.7477370625701811</v>
      </c>
      <c r="AG142" s="51">
        <f t="shared" si="24"/>
        <v>2.1052392642411681</v>
      </c>
    </row>
    <row r="143" spans="1:33" s="1" customFormat="1">
      <c r="A143" s="18">
        <v>38274</v>
      </c>
      <c r="B143" s="19">
        <v>11150.59</v>
      </c>
      <c r="C143" s="19">
        <v>11150.59</v>
      </c>
      <c r="D143" s="19">
        <v>11033.31</v>
      </c>
      <c r="E143" s="19">
        <v>11034.29</v>
      </c>
      <c r="F143" s="19">
        <f t="shared" si="20"/>
        <v>-1.4654318492626068</v>
      </c>
      <c r="G143" s="19"/>
      <c r="H143" s="19"/>
      <c r="I143" s="19"/>
      <c r="J143" s="19"/>
      <c r="K143" s="19"/>
      <c r="L143" s="19"/>
      <c r="M143" s="19"/>
      <c r="N143" s="51">
        <f t="shared" si="21"/>
        <v>-3.1290917018611695</v>
      </c>
      <c r="O143" s="51">
        <f t="shared" si="22"/>
        <v>4.5767555952515826</v>
      </c>
      <c r="Q143" s="11">
        <v>38274</v>
      </c>
      <c r="R143" s="10">
        <v>4160</v>
      </c>
      <c r="S143" s="10">
        <v>4160</v>
      </c>
      <c r="T143" s="10">
        <v>4120</v>
      </c>
      <c r="U143" s="10">
        <v>4130</v>
      </c>
      <c r="V143" s="10">
        <v>4171900</v>
      </c>
      <c r="W143" s="10">
        <v>4130</v>
      </c>
      <c r="X143" s="19">
        <f t="shared" si="23"/>
        <v>-0.48426150121065376</v>
      </c>
      <c r="AF143" s="51">
        <f t="shared" si="25"/>
        <v>-0.11337547904826513</v>
      </c>
      <c r="AG143" s="51">
        <f t="shared" si="24"/>
        <v>5.4873017985721612E-2</v>
      </c>
    </row>
    <row r="144" spans="1:33" s="1" customFormat="1">
      <c r="A144" s="18">
        <v>38275</v>
      </c>
      <c r="B144" s="19">
        <v>10960.25</v>
      </c>
      <c r="C144" s="19">
        <v>11015.45</v>
      </c>
      <c r="D144" s="19">
        <v>10913.21</v>
      </c>
      <c r="E144" s="19">
        <v>10982.95</v>
      </c>
      <c r="F144" s="19">
        <f t="shared" si="20"/>
        <v>-0.4674518230530062</v>
      </c>
      <c r="G144" s="19"/>
      <c r="H144" s="19"/>
      <c r="I144" s="19"/>
      <c r="J144" s="19"/>
      <c r="K144" s="19"/>
      <c r="L144" s="19"/>
      <c r="M144" s="19"/>
      <c r="N144" s="51">
        <f t="shared" si="21"/>
        <v>-0.10032854788698702</v>
      </c>
      <c r="O144" s="51">
        <f t="shared" si="22"/>
        <v>4.6619330822163303E-2</v>
      </c>
      <c r="Q144" s="11">
        <v>38275</v>
      </c>
      <c r="R144" s="10">
        <v>4110</v>
      </c>
      <c r="S144" s="10">
        <v>4120</v>
      </c>
      <c r="T144" s="10">
        <v>4090</v>
      </c>
      <c r="U144" s="10">
        <v>4110</v>
      </c>
      <c r="V144" s="10">
        <v>3503800</v>
      </c>
      <c r="W144" s="10">
        <v>4110</v>
      </c>
      <c r="X144" s="19">
        <f t="shared" si="23"/>
        <v>-0.48661800486618007</v>
      </c>
      <c r="AF144" s="51">
        <f t="shared" si="25"/>
        <v>-0.11503958741646966</v>
      </c>
      <c r="AG144" s="51">
        <f t="shared" si="24"/>
        <v>5.5949527166078983E-2</v>
      </c>
    </row>
    <row r="145" spans="1:33" s="1" customFormat="1">
      <c r="A145" s="18">
        <v>38278</v>
      </c>
      <c r="B145" s="19">
        <v>11022.11</v>
      </c>
      <c r="C145" s="19">
        <v>11022.11</v>
      </c>
      <c r="D145" s="19">
        <v>10914.47</v>
      </c>
      <c r="E145" s="19">
        <v>10965.62</v>
      </c>
      <c r="F145" s="19">
        <f t="shared" si="20"/>
        <v>-0.15803939950499768</v>
      </c>
      <c r="G145" s="19"/>
      <c r="H145" s="19"/>
      <c r="I145" s="19"/>
      <c r="J145" s="19"/>
      <c r="K145" s="19"/>
      <c r="L145" s="19"/>
      <c r="M145" s="19"/>
      <c r="N145" s="51">
        <f t="shared" si="21"/>
        <v>-3.7422288566754413E-3</v>
      </c>
      <c r="O145" s="51">
        <f t="shared" si="22"/>
        <v>5.8099686783980367E-4</v>
      </c>
      <c r="Q145" s="11">
        <v>38278</v>
      </c>
      <c r="R145" s="10">
        <v>4120</v>
      </c>
      <c r="S145" s="10">
        <v>4140</v>
      </c>
      <c r="T145" s="10">
        <v>4100</v>
      </c>
      <c r="U145" s="10">
        <v>4110</v>
      </c>
      <c r="V145" s="10">
        <v>3891600</v>
      </c>
      <c r="W145" s="10">
        <v>4110</v>
      </c>
      <c r="X145" s="19">
        <f t="shared" si="23"/>
        <v>0</v>
      </c>
      <c r="AF145" s="51">
        <f t="shared" si="25"/>
        <v>1.9205286566845341E-11</v>
      </c>
      <c r="AG145" s="51">
        <f t="shared" si="24"/>
        <v>5.1431326109964725E-15</v>
      </c>
    </row>
    <row r="146" spans="1:33" s="1" customFormat="1">
      <c r="A146" s="18">
        <v>38279</v>
      </c>
      <c r="B146" s="19">
        <v>11028.38</v>
      </c>
      <c r="C146" s="19">
        <v>11106.82</v>
      </c>
      <c r="D146" s="19">
        <v>11024.38</v>
      </c>
      <c r="E146" s="19">
        <v>11064.86</v>
      </c>
      <c r="F146" s="19">
        <f t="shared" si="20"/>
        <v>0.89689340850222943</v>
      </c>
      <c r="G146" s="19"/>
      <c r="H146" s="19"/>
      <c r="I146" s="19"/>
      <c r="J146" s="19"/>
      <c r="K146" s="19"/>
      <c r="L146" s="19"/>
      <c r="M146" s="19"/>
      <c r="N146" s="51">
        <f t="shared" si="21"/>
        <v>0.72821921813783019</v>
      </c>
      <c r="O146" s="51">
        <f t="shared" si="22"/>
        <v>0.65516322905359237</v>
      </c>
      <c r="Q146" s="11">
        <v>38279</v>
      </c>
      <c r="R146" s="10">
        <v>4130</v>
      </c>
      <c r="S146" s="10">
        <v>4190</v>
      </c>
      <c r="T146" s="10">
        <v>4120</v>
      </c>
      <c r="U146" s="10">
        <v>4140</v>
      </c>
      <c r="V146" s="10">
        <v>4837400</v>
      </c>
      <c r="W146" s="10">
        <v>4140</v>
      </c>
      <c r="X146" s="19">
        <f t="shared" si="23"/>
        <v>0.72463768115942029</v>
      </c>
      <c r="AF146" s="51">
        <f t="shared" si="25"/>
        <v>0.38092909649300272</v>
      </c>
      <c r="AG146" s="51">
        <f t="shared" si="24"/>
        <v>0.27613758912538539</v>
      </c>
    </row>
    <row r="147" spans="1:33" s="1" customFormat="1">
      <c r="A147" s="18">
        <v>38280</v>
      </c>
      <c r="B147" s="19">
        <v>10992.5</v>
      </c>
      <c r="C147" s="19">
        <v>10992.5</v>
      </c>
      <c r="D147" s="19">
        <v>10853.89</v>
      </c>
      <c r="E147" s="19">
        <v>10882.18</v>
      </c>
      <c r="F147" s="19">
        <f t="shared" si="20"/>
        <v>-1.6787077589233066</v>
      </c>
      <c r="G147" s="19"/>
      <c r="H147" s="19"/>
      <c r="I147" s="19"/>
      <c r="J147" s="19"/>
      <c r="K147" s="19"/>
      <c r="L147" s="19"/>
      <c r="M147" s="19"/>
      <c r="N147" s="51">
        <f t="shared" si="21"/>
        <v>-4.7071914912234032</v>
      </c>
      <c r="O147" s="51">
        <f t="shared" si="22"/>
        <v>7.8888885631895889</v>
      </c>
      <c r="Q147" s="11">
        <v>38280</v>
      </c>
      <c r="R147" s="10">
        <v>4120</v>
      </c>
      <c r="S147" s="10">
        <v>4130</v>
      </c>
      <c r="T147" s="10">
        <v>4080</v>
      </c>
      <c r="U147" s="10">
        <v>4080</v>
      </c>
      <c r="V147" s="10">
        <v>5050600</v>
      </c>
      <c r="W147" s="10">
        <v>4080</v>
      </c>
      <c r="X147" s="19">
        <f t="shared" si="23"/>
        <v>-1.4705882352941175</v>
      </c>
      <c r="AF147" s="51">
        <f t="shared" si="25"/>
        <v>-3.178600753292808</v>
      </c>
      <c r="AG147" s="51">
        <f t="shared" si="24"/>
        <v>4.6735616503462545</v>
      </c>
    </row>
    <row r="148" spans="1:33" s="1" customFormat="1">
      <c r="A148" s="18">
        <v>38281</v>
      </c>
      <c r="B148" s="19">
        <v>10882.05</v>
      </c>
      <c r="C148" s="19">
        <v>10901.34</v>
      </c>
      <c r="D148" s="19">
        <v>10753.07</v>
      </c>
      <c r="E148" s="19">
        <v>10789.23</v>
      </c>
      <c r="F148" s="19">
        <f t="shared" si="20"/>
        <v>-0.86150726233476094</v>
      </c>
      <c r="G148" s="19"/>
      <c r="H148" s="19"/>
      <c r="I148" s="19"/>
      <c r="J148" s="19"/>
      <c r="K148" s="19"/>
      <c r="L148" s="19"/>
      <c r="M148" s="19"/>
      <c r="N148" s="51">
        <f t="shared" si="21"/>
        <v>-0.63322479559940059</v>
      </c>
      <c r="O148" s="51">
        <f t="shared" si="22"/>
        <v>0.5437641230985224</v>
      </c>
      <c r="Q148" s="11">
        <v>38281</v>
      </c>
      <c r="R148" s="10">
        <v>4080</v>
      </c>
      <c r="S148" s="10">
        <v>4090</v>
      </c>
      <c r="T148" s="10">
        <v>4010</v>
      </c>
      <c r="U148" s="10">
        <v>4040</v>
      </c>
      <c r="V148" s="10">
        <v>5643100</v>
      </c>
      <c r="W148" s="10">
        <v>4040</v>
      </c>
      <c r="X148" s="19">
        <f t="shared" si="23"/>
        <v>-0.99009900990099009</v>
      </c>
      <c r="AF148" s="51">
        <f t="shared" si="25"/>
        <v>-0.96980279768379318</v>
      </c>
      <c r="AG148" s="51">
        <f t="shared" si="24"/>
        <v>0.95994107877471602</v>
      </c>
    </row>
    <row r="149" spans="1:33" s="1" customFormat="1">
      <c r="A149" s="18">
        <v>38282</v>
      </c>
      <c r="B149" s="19">
        <v>10848.75</v>
      </c>
      <c r="C149" s="19">
        <v>10892.27</v>
      </c>
      <c r="D149" s="19">
        <v>10811.15</v>
      </c>
      <c r="E149" s="19">
        <v>10857.13</v>
      </c>
      <c r="F149" s="19">
        <f t="shared" si="20"/>
        <v>0.62539547744200952</v>
      </c>
      <c r="G149" s="19"/>
      <c r="H149" s="19"/>
      <c r="I149" s="19"/>
      <c r="J149" s="19"/>
      <c r="K149" s="19"/>
      <c r="L149" s="19"/>
      <c r="M149" s="19"/>
      <c r="N149" s="51">
        <f t="shared" si="21"/>
        <v>0.24788694368561734</v>
      </c>
      <c r="O149" s="51">
        <f t="shared" si="22"/>
        <v>0.15571778011012266</v>
      </c>
      <c r="Q149" s="11">
        <v>38282</v>
      </c>
      <c r="R149" s="10">
        <v>4090</v>
      </c>
      <c r="S149" s="10">
        <v>4100</v>
      </c>
      <c r="T149" s="10">
        <v>4060</v>
      </c>
      <c r="U149" s="10">
        <v>4060</v>
      </c>
      <c r="V149" s="10">
        <v>3009000</v>
      </c>
      <c r="W149" s="10">
        <v>4060</v>
      </c>
      <c r="X149" s="19">
        <f t="shared" si="23"/>
        <v>0.49261083743842365</v>
      </c>
      <c r="AF149" s="51">
        <f t="shared" si="25"/>
        <v>0.11973468599780115</v>
      </c>
      <c r="AG149" s="51">
        <f t="shared" si="24"/>
        <v>5.9014668619811257E-2</v>
      </c>
    </row>
    <row r="150" spans="1:33" s="1" customFormat="1">
      <c r="A150" s="18">
        <v>38285</v>
      </c>
      <c r="B150" s="19">
        <v>10718.93</v>
      </c>
      <c r="C150" s="19">
        <v>10718.93</v>
      </c>
      <c r="D150" s="19">
        <v>10575.23</v>
      </c>
      <c r="E150" s="19">
        <v>10659.15</v>
      </c>
      <c r="F150" s="19">
        <f t="shared" si="20"/>
        <v>-1.8573713663847451</v>
      </c>
      <c r="G150" s="19"/>
      <c r="H150" s="19"/>
      <c r="I150" s="19"/>
      <c r="J150" s="19"/>
      <c r="K150" s="19"/>
      <c r="L150" s="19"/>
      <c r="M150" s="19"/>
      <c r="N150" s="51">
        <f t="shared" si="21"/>
        <v>-6.3788306298407278</v>
      </c>
      <c r="O150" s="51">
        <f t="shared" si="22"/>
        <v>11.830091252335652</v>
      </c>
      <c r="Q150" s="11">
        <v>38285</v>
      </c>
      <c r="R150" s="10">
        <v>4010</v>
      </c>
      <c r="S150" s="10">
        <v>4020</v>
      </c>
      <c r="T150" s="10">
        <v>3990</v>
      </c>
      <c r="U150" s="10">
        <v>4000</v>
      </c>
      <c r="V150" s="10">
        <v>4366600</v>
      </c>
      <c r="W150" s="10">
        <v>4000</v>
      </c>
      <c r="X150" s="19">
        <f t="shared" si="23"/>
        <v>-1.5</v>
      </c>
      <c r="AF150" s="51">
        <f t="shared" si="25"/>
        <v>-3.3731926878604419</v>
      </c>
      <c r="AG150" s="51">
        <f t="shared" si="24"/>
        <v>5.0588856983644357</v>
      </c>
    </row>
    <row r="151" spans="1:33" s="1" customFormat="1">
      <c r="A151" s="18">
        <v>38286</v>
      </c>
      <c r="B151" s="19">
        <v>10652.37</v>
      </c>
      <c r="C151" s="19">
        <v>10683.94</v>
      </c>
      <c r="D151" s="19">
        <v>10626.6</v>
      </c>
      <c r="E151" s="19">
        <v>10672.46</v>
      </c>
      <c r="F151" s="19">
        <f t="shared" si="20"/>
        <v>0.12471351497217596</v>
      </c>
      <c r="G151" s="19"/>
      <c r="H151" s="19"/>
      <c r="I151" s="19"/>
      <c r="J151" s="19"/>
      <c r="K151" s="19"/>
      <c r="L151" s="19"/>
      <c r="M151" s="19"/>
      <c r="N151" s="51">
        <f t="shared" si="21"/>
        <v>2.0726076122300503E-3</v>
      </c>
      <c r="O151" s="51">
        <f t="shared" si="22"/>
        <v>2.6425473944806176E-4</v>
      </c>
      <c r="Q151" s="11">
        <v>38286</v>
      </c>
      <c r="R151" s="10">
        <v>3980</v>
      </c>
      <c r="S151" s="10">
        <v>3990</v>
      </c>
      <c r="T151" s="10">
        <v>3950</v>
      </c>
      <c r="U151" s="10">
        <v>3970</v>
      </c>
      <c r="V151" s="10">
        <v>4454700</v>
      </c>
      <c r="W151" s="10">
        <v>3970</v>
      </c>
      <c r="X151" s="19">
        <f t="shared" si="23"/>
        <v>-0.75566750629722923</v>
      </c>
      <c r="AF151" s="51">
        <f t="shared" si="25"/>
        <v>-0.43105276852268642</v>
      </c>
      <c r="AG151" s="51">
        <f t="shared" si="24"/>
        <v>0.32561713570871148</v>
      </c>
    </row>
    <row r="152" spans="1:33" s="1" customFormat="1">
      <c r="A152" s="18">
        <v>38287</v>
      </c>
      <c r="B152" s="19">
        <v>10740.65</v>
      </c>
      <c r="C152" s="19">
        <v>10777.43</v>
      </c>
      <c r="D152" s="19">
        <v>10657.15</v>
      </c>
      <c r="E152" s="19">
        <v>10691.95</v>
      </c>
      <c r="F152" s="19">
        <f t="shared" si="20"/>
        <v>0.18228667361895257</v>
      </c>
      <c r="G152" s="19"/>
      <c r="H152" s="19"/>
      <c r="I152" s="19"/>
      <c r="J152" s="19"/>
      <c r="K152" s="19"/>
      <c r="L152" s="19"/>
      <c r="M152" s="19"/>
      <c r="N152" s="51">
        <f t="shared" si="21"/>
        <v>6.3390041322079291E-3</v>
      </c>
      <c r="O152" s="51">
        <f t="shared" si="22"/>
        <v>1.1731711644061712E-3</v>
      </c>
      <c r="Q152" s="11">
        <v>38287</v>
      </c>
      <c r="R152" s="10">
        <v>4000</v>
      </c>
      <c r="S152" s="10">
        <v>4030</v>
      </c>
      <c r="T152" s="10">
        <v>3980</v>
      </c>
      <c r="U152" s="10">
        <v>4010</v>
      </c>
      <c r="V152" s="10">
        <v>3672300</v>
      </c>
      <c r="W152" s="10">
        <v>4010</v>
      </c>
      <c r="X152" s="19">
        <f t="shared" si="23"/>
        <v>0.99750623441396502</v>
      </c>
      <c r="AF152" s="51">
        <f t="shared" si="25"/>
        <v>0.99333695027328128</v>
      </c>
      <c r="AG152" s="51">
        <f t="shared" si="24"/>
        <v>0.9911258141757805</v>
      </c>
    </row>
    <row r="153" spans="1:33" s="1" customFormat="1">
      <c r="A153" s="18">
        <v>38288</v>
      </c>
      <c r="B153" s="19">
        <v>10809.1</v>
      </c>
      <c r="C153" s="19">
        <v>10895.09</v>
      </c>
      <c r="D153" s="19">
        <v>10798.13</v>
      </c>
      <c r="E153" s="19">
        <v>10853.12</v>
      </c>
      <c r="F153" s="19">
        <f t="shared" si="20"/>
        <v>1.4850107618822981</v>
      </c>
      <c r="G153" s="19"/>
      <c r="H153" s="19"/>
      <c r="I153" s="19"/>
      <c r="J153" s="19"/>
      <c r="K153" s="19"/>
      <c r="L153" s="19"/>
      <c r="M153" s="19"/>
      <c r="N153" s="51">
        <f t="shared" si="21"/>
        <v>3.2932909314332832</v>
      </c>
      <c r="O153" s="51">
        <f t="shared" si="22"/>
        <v>4.8997448414334999</v>
      </c>
      <c r="Q153" s="11">
        <v>38288</v>
      </c>
      <c r="R153" s="10">
        <v>4080</v>
      </c>
      <c r="S153" s="10">
        <v>4090</v>
      </c>
      <c r="T153" s="10">
        <v>4050</v>
      </c>
      <c r="U153" s="10">
        <v>4080</v>
      </c>
      <c r="V153" s="10">
        <v>4875000</v>
      </c>
      <c r="W153" s="10">
        <v>4080</v>
      </c>
      <c r="X153" s="19">
        <f t="shared" si="23"/>
        <v>1.715686274509804</v>
      </c>
      <c r="AF153" s="51">
        <f t="shared" si="25"/>
        <v>5.0526239827086012</v>
      </c>
      <c r="AG153" s="51">
        <f t="shared" si="24"/>
        <v>8.670070698747498</v>
      </c>
    </row>
    <row r="154" spans="1:33" s="1" customFormat="1">
      <c r="A154" s="18">
        <v>38289</v>
      </c>
      <c r="B154" s="19">
        <v>10805.12</v>
      </c>
      <c r="C154" s="19">
        <v>10805.12</v>
      </c>
      <c r="D154" s="19">
        <v>10719.1</v>
      </c>
      <c r="E154" s="19">
        <v>10771.42</v>
      </c>
      <c r="F154" s="19">
        <f t="shared" si="20"/>
        <v>-0.75848866723236796</v>
      </c>
      <c r="G154" s="19"/>
      <c r="H154" s="19"/>
      <c r="I154" s="19"/>
      <c r="J154" s="19"/>
      <c r="K154" s="19"/>
      <c r="L154" s="19"/>
      <c r="M154" s="19"/>
      <c r="N154" s="51">
        <f t="shared" si="21"/>
        <v>-0.43157303395331503</v>
      </c>
      <c r="O154" s="51">
        <f t="shared" si="22"/>
        <v>0.32614125223048451</v>
      </c>
      <c r="Q154" s="11">
        <v>38289</v>
      </c>
      <c r="R154" s="10">
        <v>4090</v>
      </c>
      <c r="S154" s="10">
        <v>4130</v>
      </c>
      <c r="T154" s="10">
        <v>4060</v>
      </c>
      <c r="U154" s="10">
        <v>4130</v>
      </c>
      <c r="V154" s="10">
        <v>6090800</v>
      </c>
      <c r="W154" s="10">
        <v>4130</v>
      </c>
      <c r="X154" s="19">
        <f t="shared" si="23"/>
        <v>1.2106537530266344</v>
      </c>
      <c r="AF154" s="51">
        <f t="shared" si="25"/>
        <v>1.7756118110759116</v>
      </c>
      <c r="AG154" s="51">
        <f t="shared" si="24"/>
        <v>2.1501266078527745</v>
      </c>
    </row>
    <row r="155" spans="1:33" s="1" customFormat="1">
      <c r="A155" s="18">
        <v>38292</v>
      </c>
      <c r="B155" s="19">
        <v>10731.02</v>
      </c>
      <c r="C155" s="19">
        <v>10735.19</v>
      </c>
      <c r="D155" s="19">
        <v>10690.95</v>
      </c>
      <c r="E155" s="19">
        <v>10734.71</v>
      </c>
      <c r="F155" s="19">
        <f t="shared" si="20"/>
        <v>-0.34197477155881201</v>
      </c>
      <c r="G155" s="19"/>
      <c r="H155" s="19"/>
      <c r="I155" s="19"/>
      <c r="J155" s="19"/>
      <c r="K155" s="19"/>
      <c r="L155" s="19"/>
      <c r="M155" s="19"/>
      <c r="N155" s="51">
        <f t="shared" si="21"/>
        <v>-3.9023624097246239E-2</v>
      </c>
      <c r="O155" s="51">
        <f t="shared" si="22"/>
        <v>1.3236407613885739E-2</v>
      </c>
      <c r="Q155" s="11">
        <v>38292</v>
      </c>
      <c r="R155" s="10">
        <v>4090</v>
      </c>
      <c r="S155" s="10">
        <v>4120</v>
      </c>
      <c r="T155" s="10">
        <v>4070</v>
      </c>
      <c r="U155" s="10">
        <v>4100</v>
      </c>
      <c r="V155" s="10">
        <v>3655100</v>
      </c>
      <c r="W155" s="10">
        <v>4100</v>
      </c>
      <c r="X155" s="19">
        <f t="shared" si="23"/>
        <v>-0.73170731707317083</v>
      </c>
      <c r="AF155" s="51">
        <f t="shared" si="25"/>
        <v>-0.39132290067101916</v>
      </c>
      <c r="AG155" s="51">
        <f t="shared" si="24"/>
        <v>0.28622903436532315</v>
      </c>
    </row>
    <row r="156" spans="1:33" s="1" customFormat="1">
      <c r="A156" s="18">
        <v>38293</v>
      </c>
      <c r="B156" s="10">
        <v>10775</v>
      </c>
      <c r="C156" s="19">
        <v>10895.7</v>
      </c>
      <c r="D156" s="10">
        <v>10775</v>
      </c>
      <c r="E156" s="19">
        <v>10887.81</v>
      </c>
      <c r="F156" s="19">
        <f t="shared" si="20"/>
        <v>1.4061597327653621</v>
      </c>
      <c r="G156" s="19"/>
      <c r="H156" s="19"/>
      <c r="I156" s="19"/>
      <c r="J156" s="19"/>
      <c r="K156" s="19"/>
      <c r="L156" s="19"/>
      <c r="M156" s="19"/>
      <c r="N156" s="51">
        <f t="shared" si="21"/>
        <v>2.7969327753346347</v>
      </c>
      <c r="O156" s="51">
        <f t="shared" si="22"/>
        <v>3.9407241696623379</v>
      </c>
      <c r="Q156" s="11">
        <v>38293</v>
      </c>
      <c r="R156" s="10">
        <v>4060</v>
      </c>
      <c r="S156" s="10">
        <v>4070</v>
      </c>
      <c r="T156" s="10">
        <v>4010</v>
      </c>
      <c r="U156" s="10">
        <v>4040</v>
      </c>
      <c r="V156" s="10">
        <v>7324600</v>
      </c>
      <c r="W156" s="10">
        <v>4040</v>
      </c>
      <c r="X156" s="19">
        <f t="shared" si="23"/>
        <v>-1.4851485148514851</v>
      </c>
      <c r="AF156" s="51">
        <f t="shared" si="25"/>
        <v>-3.273970051468583</v>
      </c>
      <c r="AG156" s="51">
        <f t="shared" si="24"/>
        <v>4.8614549977797683</v>
      </c>
    </row>
    <row r="157" spans="1:33" s="1" customFormat="1">
      <c r="A157" s="18">
        <v>38295</v>
      </c>
      <c r="B157" s="19">
        <v>10990.7</v>
      </c>
      <c r="C157" s="19">
        <v>11005.2</v>
      </c>
      <c r="D157" s="19">
        <v>10946.27</v>
      </c>
      <c r="E157" s="19">
        <v>10946.27</v>
      </c>
      <c r="F157" s="19">
        <f t="shared" si="20"/>
        <v>0.53406320143757602</v>
      </c>
      <c r="G157" s="19"/>
      <c r="H157" s="19"/>
      <c r="I157" s="19"/>
      <c r="J157" s="19"/>
      <c r="K157" s="19"/>
      <c r="L157" s="19"/>
      <c r="M157" s="19"/>
      <c r="N157" s="51">
        <f t="shared" si="21"/>
        <v>0.15472301277909578</v>
      </c>
      <c r="O157" s="51">
        <f t="shared" si="22"/>
        <v>8.3062797018221904E-2</v>
      </c>
      <c r="Q157" s="11">
        <v>38295</v>
      </c>
      <c r="R157" s="10">
        <v>4140</v>
      </c>
      <c r="S157" s="10">
        <v>4150</v>
      </c>
      <c r="T157" s="10">
        <v>4090</v>
      </c>
      <c r="U157" s="10">
        <v>4110</v>
      </c>
      <c r="V157" s="10">
        <v>7544000</v>
      </c>
      <c r="W157" s="10">
        <v>4110</v>
      </c>
      <c r="X157" s="19">
        <f t="shared" si="23"/>
        <v>1.7031630170316301</v>
      </c>
      <c r="AF157" s="51">
        <f t="shared" si="25"/>
        <v>4.9428052340748332</v>
      </c>
      <c r="AG157" s="51">
        <f t="shared" si="24"/>
        <v>8.4197267472076653</v>
      </c>
    </row>
    <row r="158" spans="1:33" s="1" customFormat="1">
      <c r="A158" s="18">
        <v>38296</v>
      </c>
      <c r="B158" s="19">
        <v>11040.06</v>
      </c>
      <c r="C158" s="19">
        <v>11089.6</v>
      </c>
      <c r="D158" s="19">
        <v>11023.16</v>
      </c>
      <c r="E158" s="19">
        <v>11061.77</v>
      </c>
      <c r="F158" s="19">
        <f t="shared" si="20"/>
        <v>1.0441366978340718</v>
      </c>
      <c r="G158" s="19"/>
      <c r="H158" s="19"/>
      <c r="I158" s="19"/>
      <c r="J158" s="19"/>
      <c r="K158" s="19"/>
      <c r="L158" s="19"/>
      <c r="M158" s="19"/>
      <c r="N158" s="51">
        <f t="shared" si="21"/>
        <v>1.1474738857798039</v>
      </c>
      <c r="O158" s="51">
        <f t="shared" si="22"/>
        <v>1.2013155007051084</v>
      </c>
      <c r="Q158" s="11">
        <v>38296</v>
      </c>
      <c r="R158" s="10">
        <v>4120</v>
      </c>
      <c r="S158" s="10">
        <v>4150</v>
      </c>
      <c r="T158" s="10">
        <v>4100</v>
      </c>
      <c r="U158" s="10">
        <v>4140</v>
      </c>
      <c r="V158" s="10">
        <v>4643800</v>
      </c>
      <c r="W158" s="10">
        <v>4140</v>
      </c>
      <c r="X158" s="19">
        <f t="shared" si="23"/>
        <v>0.72463768115942029</v>
      </c>
      <c r="AF158" s="51">
        <f t="shared" si="25"/>
        <v>0.38092909649300272</v>
      </c>
      <c r="AG158" s="51">
        <f t="shared" si="24"/>
        <v>0.27613758912538539</v>
      </c>
    </row>
    <row r="159" spans="1:33" s="1" customFormat="1">
      <c r="A159" s="18">
        <v>38299</v>
      </c>
      <c r="B159" s="19">
        <v>11095.5</v>
      </c>
      <c r="C159" s="19">
        <v>11096.45</v>
      </c>
      <c r="D159" s="19">
        <v>10974.33</v>
      </c>
      <c r="E159" s="19">
        <v>10983.83</v>
      </c>
      <c r="F159" s="19">
        <f t="shared" si="20"/>
        <v>-0.70958854971353813</v>
      </c>
      <c r="G159" s="19"/>
      <c r="H159" s="19"/>
      <c r="I159" s="19"/>
      <c r="J159" s="19"/>
      <c r="K159" s="19"/>
      <c r="L159" s="19"/>
      <c r="M159" s="19"/>
      <c r="N159" s="51">
        <f t="shared" si="21"/>
        <v>-0.35309848765958896</v>
      </c>
      <c r="O159" s="51">
        <f t="shared" si="22"/>
        <v>0.24957120539924821</v>
      </c>
      <c r="Q159" s="11">
        <v>38299</v>
      </c>
      <c r="R159" s="10">
        <v>4150</v>
      </c>
      <c r="S159" s="10">
        <v>4150</v>
      </c>
      <c r="T159" s="10">
        <v>4060</v>
      </c>
      <c r="U159" s="10">
        <v>4070</v>
      </c>
      <c r="V159" s="10">
        <v>3553100</v>
      </c>
      <c r="W159" s="10">
        <v>4070</v>
      </c>
      <c r="X159" s="19">
        <f t="shared" si="23"/>
        <v>-1.7199017199017199</v>
      </c>
      <c r="AF159" s="51">
        <f t="shared" si="25"/>
        <v>-5.08519967730183</v>
      </c>
      <c r="AG159" s="51">
        <f t="shared" si="24"/>
        <v>8.7446818659819456</v>
      </c>
    </row>
    <row r="160" spans="1:33" s="1" customFormat="1">
      <c r="A160" s="18">
        <v>38300</v>
      </c>
      <c r="B160" s="19">
        <v>10967.17</v>
      </c>
      <c r="C160" s="19">
        <v>11040.44</v>
      </c>
      <c r="D160" s="19">
        <v>10945.1</v>
      </c>
      <c r="E160" s="19">
        <v>10964.87</v>
      </c>
      <c r="F160" s="19">
        <f t="shared" si="20"/>
        <v>-0.17291586676357426</v>
      </c>
      <c r="G160" s="19"/>
      <c r="H160" s="19"/>
      <c r="I160" s="19"/>
      <c r="J160" s="19"/>
      <c r="K160" s="19"/>
      <c r="L160" s="19"/>
      <c r="M160" s="19"/>
      <c r="N160" s="51">
        <f t="shared" si="21"/>
        <v>-4.9243403568242933E-3</v>
      </c>
      <c r="O160" s="51">
        <f t="shared" si="22"/>
        <v>8.3778146925226195E-4</v>
      </c>
      <c r="Q160" s="11">
        <v>38300</v>
      </c>
      <c r="R160" s="10">
        <v>4090</v>
      </c>
      <c r="S160" s="10">
        <v>4120</v>
      </c>
      <c r="T160" s="10">
        <v>4080</v>
      </c>
      <c r="U160" s="10">
        <v>4090</v>
      </c>
      <c r="V160" s="10">
        <v>4341800</v>
      </c>
      <c r="W160" s="10">
        <v>4090</v>
      </c>
      <c r="X160" s="19">
        <f t="shared" si="23"/>
        <v>0.48899755501222492</v>
      </c>
      <c r="AF160" s="51">
        <f t="shared" si="25"/>
        <v>0.11712062656978799</v>
      </c>
      <c r="AG160" s="51">
        <f t="shared" si="24"/>
        <v>5.7303064674889777E-2</v>
      </c>
    </row>
    <row r="161" spans="1:33" s="1" customFormat="1">
      <c r="A161" s="18">
        <v>38301</v>
      </c>
      <c r="B161" s="19">
        <v>10972.63</v>
      </c>
      <c r="C161" s="19">
        <v>11030.22</v>
      </c>
      <c r="D161" s="19">
        <v>10965.91</v>
      </c>
      <c r="E161" s="19">
        <v>10994.96</v>
      </c>
      <c r="F161" s="19">
        <f t="shared" si="20"/>
        <v>0.27367084555103727</v>
      </c>
      <c r="G161" s="19"/>
      <c r="H161" s="19"/>
      <c r="I161" s="19"/>
      <c r="J161" s="19"/>
      <c r="K161" s="19"/>
      <c r="L161" s="19"/>
      <c r="M161" s="19"/>
      <c r="N161" s="51">
        <f t="shared" si="21"/>
        <v>2.1128959982733939E-2</v>
      </c>
      <c r="O161" s="51">
        <f t="shared" si="22"/>
        <v>5.8412280327344076E-3</v>
      </c>
      <c r="Q161" s="11">
        <v>38301</v>
      </c>
      <c r="R161" s="10">
        <v>4100</v>
      </c>
      <c r="S161" s="10">
        <v>4110</v>
      </c>
      <c r="T161" s="10">
        <v>4070</v>
      </c>
      <c r="U161" s="10">
        <v>4080</v>
      </c>
      <c r="V161" s="10">
        <v>3198700</v>
      </c>
      <c r="W161" s="10">
        <v>4080</v>
      </c>
      <c r="X161" s="19">
        <f t="shared" si="23"/>
        <v>-0.24509803921568626</v>
      </c>
      <c r="AF161" s="51">
        <f t="shared" si="25"/>
        <v>-1.4675576907490157E-2</v>
      </c>
      <c r="AG161" s="51">
        <f t="shared" si="24"/>
        <v>3.5930250378477112E-3</v>
      </c>
    </row>
    <row r="162" spans="1:33" s="1" customFormat="1">
      <c r="A162" s="18">
        <v>38302</v>
      </c>
      <c r="B162" s="19">
        <v>11021.88</v>
      </c>
      <c r="C162" s="19">
        <v>11048.29</v>
      </c>
      <c r="D162" s="19">
        <v>10845.07</v>
      </c>
      <c r="E162" s="19">
        <v>10846.92</v>
      </c>
      <c r="F162" s="19">
        <f t="shared" si="20"/>
        <v>-1.3648113934646799</v>
      </c>
      <c r="G162" s="19"/>
      <c r="H162" s="19"/>
      <c r="I162" s="19"/>
      <c r="J162" s="19"/>
      <c r="K162" s="19"/>
      <c r="L162" s="19"/>
      <c r="M162" s="19"/>
      <c r="N162" s="51">
        <f t="shared" si="21"/>
        <v>-2.5267158828211187</v>
      </c>
      <c r="O162" s="51">
        <f t="shared" si="22"/>
        <v>3.4414532984430575</v>
      </c>
      <c r="Q162" s="11">
        <v>38302</v>
      </c>
      <c r="R162" s="10">
        <v>4120</v>
      </c>
      <c r="S162" s="10">
        <v>4130</v>
      </c>
      <c r="T162" s="10">
        <v>4050</v>
      </c>
      <c r="U162" s="10">
        <v>4060</v>
      </c>
      <c r="V162" s="10">
        <v>4318300</v>
      </c>
      <c r="W162" s="10">
        <v>4060</v>
      </c>
      <c r="X162" s="19">
        <f t="shared" si="23"/>
        <v>-0.49261083743842365</v>
      </c>
      <c r="AF162" s="51">
        <f t="shared" si="25"/>
        <v>-0.11934477440485548</v>
      </c>
      <c r="AG162" s="51">
        <f t="shared" si="24"/>
        <v>5.8758569000916791E-2</v>
      </c>
    </row>
    <row r="163" spans="1:33" s="1" customFormat="1">
      <c r="A163" s="18">
        <v>38303</v>
      </c>
      <c r="B163" s="19">
        <v>10841.43</v>
      </c>
      <c r="C163" s="19">
        <v>11026.93</v>
      </c>
      <c r="D163" s="19">
        <v>10841.43</v>
      </c>
      <c r="E163" s="19">
        <v>11019.98</v>
      </c>
      <c r="F163" s="19">
        <f t="shared" si="20"/>
        <v>1.5704202729950461</v>
      </c>
      <c r="G163" s="19"/>
      <c r="H163" s="19"/>
      <c r="I163" s="19"/>
      <c r="J163" s="19"/>
      <c r="K163" s="19"/>
      <c r="L163" s="19"/>
      <c r="M163" s="19"/>
      <c r="N163" s="51">
        <f t="shared" si="21"/>
        <v>3.893644696893682</v>
      </c>
      <c r="O163" s="51">
        <f t="shared" si="22"/>
        <v>6.1255030197693907</v>
      </c>
      <c r="Q163" s="11">
        <v>38303</v>
      </c>
      <c r="R163" s="10">
        <v>4070</v>
      </c>
      <c r="S163" s="10">
        <v>4110</v>
      </c>
      <c r="T163" s="10">
        <v>4060</v>
      </c>
      <c r="U163" s="10">
        <v>4110</v>
      </c>
      <c r="V163" s="10">
        <v>5543400</v>
      </c>
      <c r="W163" s="10">
        <v>4110</v>
      </c>
      <c r="X163" s="19">
        <f t="shared" si="23"/>
        <v>1.2165450121654502</v>
      </c>
      <c r="AF163" s="51">
        <f t="shared" si="25"/>
        <v>1.8016537054181103</v>
      </c>
      <c r="AG163" s="51">
        <f t="shared" si="24"/>
        <v>2.1922753077919257</v>
      </c>
    </row>
    <row r="164" spans="1:33" s="1" customFormat="1">
      <c r="A164" s="18">
        <v>38306</v>
      </c>
      <c r="B164" s="19">
        <v>11079.17</v>
      </c>
      <c r="C164" s="19">
        <v>11231.14</v>
      </c>
      <c r="D164" s="19">
        <v>11073.77</v>
      </c>
      <c r="E164" s="19">
        <v>11227.57</v>
      </c>
      <c r="F164" s="19">
        <f t="shared" si="20"/>
        <v>1.8489308015893033</v>
      </c>
      <c r="G164" s="19"/>
      <c r="H164" s="19"/>
      <c r="I164" s="19"/>
      <c r="J164" s="19"/>
      <c r="K164" s="19"/>
      <c r="L164" s="19"/>
      <c r="M164" s="19"/>
      <c r="N164" s="51">
        <f t="shared" si="21"/>
        <v>6.3492600579783529</v>
      </c>
      <c r="O164" s="51">
        <f t="shared" si="22"/>
        <v>11.757026240055248</v>
      </c>
      <c r="Q164" s="11">
        <v>38306</v>
      </c>
      <c r="R164" s="10">
        <v>4150</v>
      </c>
      <c r="S164" s="10">
        <v>4170</v>
      </c>
      <c r="T164" s="10">
        <v>4140</v>
      </c>
      <c r="U164" s="10">
        <v>4170</v>
      </c>
      <c r="V164" s="10">
        <v>5182100</v>
      </c>
      <c r="W164" s="10">
        <v>4170</v>
      </c>
      <c r="X164" s="19">
        <f t="shared" si="23"/>
        <v>1.4388489208633095</v>
      </c>
      <c r="AF164" s="51">
        <f t="shared" si="25"/>
        <v>2.9804926528900824</v>
      </c>
      <c r="AG164" s="51">
        <f t="shared" si="24"/>
        <v>4.2892768064907143</v>
      </c>
    </row>
    <row r="165" spans="1:33" s="1" customFormat="1">
      <c r="A165" s="18">
        <v>38307</v>
      </c>
      <c r="B165" s="19">
        <v>11234.72</v>
      </c>
      <c r="C165" s="19">
        <v>11268.81</v>
      </c>
      <c r="D165" s="19">
        <v>11143.56</v>
      </c>
      <c r="E165" s="19">
        <v>11161.75</v>
      </c>
      <c r="F165" s="19">
        <f t="shared" si="20"/>
        <v>-0.58969247653817458</v>
      </c>
      <c r="G165" s="19"/>
      <c r="H165" s="19"/>
      <c r="I165" s="19"/>
      <c r="J165" s="19"/>
      <c r="K165" s="19"/>
      <c r="L165" s="19"/>
      <c r="M165" s="19"/>
      <c r="N165" s="51">
        <f t="shared" si="21"/>
        <v>-0.20216620302894264</v>
      </c>
      <c r="O165" s="51">
        <f t="shared" si="22"/>
        <v>0.11865282223652303</v>
      </c>
      <c r="Q165" s="11">
        <v>38307</v>
      </c>
      <c r="R165" s="10">
        <v>4170</v>
      </c>
      <c r="S165" s="10">
        <v>4190</v>
      </c>
      <c r="T165" s="10">
        <v>4150</v>
      </c>
      <c r="U165" s="10">
        <v>4160</v>
      </c>
      <c r="V165" s="10">
        <v>2784100</v>
      </c>
      <c r="W165" s="10">
        <v>4160</v>
      </c>
      <c r="X165" s="19">
        <f t="shared" si="23"/>
        <v>-0.24038461538461539</v>
      </c>
      <c r="AF165" s="51">
        <f t="shared" si="25"/>
        <v>-1.3844195913511586E-2</v>
      </c>
      <c r="AG165" s="51">
        <f t="shared" si="24"/>
        <v>3.3242242654046715E-3</v>
      </c>
    </row>
    <row r="166" spans="1:33" s="1" customFormat="1">
      <c r="A166" s="18">
        <v>38308</v>
      </c>
      <c r="B166" s="19">
        <v>11132.05</v>
      </c>
      <c r="C166" s="19">
        <v>11192.33</v>
      </c>
      <c r="D166" s="19">
        <v>11127.2</v>
      </c>
      <c r="E166" s="19">
        <v>11131.29</v>
      </c>
      <c r="F166" s="19">
        <f t="shared" si="20"/>
        <v>-0.27364303688071306</v>
      </c>
      <c r="G166" s="19"/>
      <c r="H166" s="19"/>
      <c r="I166" s="19"/>
      <c r="J166" s="19"/>
      <c r="K166" s="19"/>
      <c r="L166" s="19"/>
      <c r="M166" s="19"/>
      <c r="N166" s="51">
        <f t="shared" si="21"/>
        <v>-1.9871212817941138E-2</v>
      </c>
      <c r="O166" s="51">
        <f t="shared" si="22"/>
        <v>5.3822743696468481E-3</v>
      </c>
      <c r="Q166" s="11">
        <v>38308</v>
      </c>
      <c r="R166" s="10">
        <v>4130</v>
      </c>
      <c r="S166" s="10">
        <v>4140</v>
      </c>
      <c r="T166" s="10">
        <v>4080</v>
      </c>
      <c r="U166" s="10">
        <v>4100</v>
      </c>
      <c r="V166" s="10">
        <v>4087900</v>
      </c>
      <c r="W166" s="10">
        <v>4100</v>
      </c>
      <c r="X166" s="19">
        <f t="shared" si="23"/>
        <v>-1.4634146341463417</v>
      </c>
      <c r="AF166" s="51">
        <f t="shared" si="25"/>
        <v>-3.1323027938196297</v>
      </c>
      <c r="AG166" s="51">
        <f t="shared" si="24"/>
        <v>4.5830189233995187</v>
      </c>
    </row>
    <row r="167" spans="1:33" s="1" customFormat="1">
      <c r="A167" s="18">
        <v>38309</v>
      </c>
      <c r="B167" s="19">
        <v>11182.09</v>
      </c>
      <c r="C167" s="19">
        <v>11235.32</v>
      </c>
      <c r="D167" s="19">
        <v>11062.73</v>
      </c>
      <c r="E167" s="19">
        <v>11082.42</v>
      </c>
      <c r="F167" s="19">
        <f t="shared" si="20"/>
        <v>-0.44096866929786815</v>
      </c>
      <c r="G167" s="19"/>
      <c r="H167" s="19"/>
      <c r="I167" s="19"/>
      <c r="J167" s="19"/>
      <c r="K167" s="19"/>
      <c r="L167" s="19"/>
      <c r="M167" s="19"/>
      <c r="N167" s="51">
        <f t="shared" si="21"/>
        <v>-8.4133327518354922E-2</v>
      </c>
      <c r="O167" s="51">
        <f t="shared" si="22"/>
        <v>3.6865836085855683E-2</v>
      </c>
      <c r="Q167" s="11">
        <v>38309</v>
      </c>
      <c r="R167" s="10">
        <v>4060</v>
      </c>
      <c r="S167" s="10">
        <v>4080</v>
      </c>
      <c r="T167" s="10">
        <v>3990</v>
      </c>
      <c r="U167" s="10">
        <v>4030</v>
      </c>
      <c r="V167" s="10">
        <v>6618900</v>
      </c>
      <c r="W167" s="10">
        <v>4030</v>
      </c>
      <c r="X167" s="19">
        <f t="shared" si="23"/>
        <v>-1.7369727047146404</v>
      </c>
      <c r="AF167" s="51">
        <f t="shared" si="25"/>
        <v>-5.2381519700346217</v>
      </c>
      <c r="AG167" s="51">
        <f t="shared" si="24"/>
        <v>9.0971242297637254</v>
      </c>
    </row>
    <row r="168" spans="1:33" s="1" customFormat="1">
      <c r="A168" s="18">
        <v>38310</v>
      </c>
      <c r="B168" s="19">
        <v>11120.94</v>
      </c>
      <c r="C168" s="19">
        <v>11158.45</v>
      </c>
      <c r="D168" s="19">
        <v>11077.09</v>
      </c>
      <c r="E168" s="19">
        <v>11082.84</v>
      </c>
      <c r="F168" s="19">
        <f t="shared" si="20"/>
        <v>3.7896423660367987E-3</v>
      </c>
      <c r="G168" s="19"/>
      <c r="H168" s="19"/>
      <c r="I168" s="19"/>
      <c r="J168" s="19"/>
      <c r="K168" s="19"/>
      <c r="L168" s="19"/>
      <c r="M168" s="19"/>
      <c r="N168" s="51">
        <f t="shared" si="21"/>
        <v>2.8421667666310657E-7</v>
      </c>
      <c r="O168" s="51">
        <f t="shared" si="22"/>
        <v>1.8686705559147977E-9</v>
      </c>
      <c r="Q168" s="11">
        <v>38310</v>
      </c>
      <c r="R168" s="10">
        <v>4040</v>
      </c>
      <c r="S168" s="10">
        <v>4050</v>
      </c>
      <c r="T168" s="10">
        <v>4000</v>
      </c>
      <c r="U168" s="10">
        <v>4020</v>
      </c>
      <c r="V168" s="10">
        <v>4576900</v>
      </c>
      <c r="W168" s="10">
        <v>4020</v>
      </c>
      <c r="X168" s="19">
        <f t="shared" si="23"/>
        <v>-0.24875621890547264</v>
      </c>
      <c r="AF168" s="51">
        <f t="shared" si="25"/>
        <v>-1.5343289165067055E-2</v>
      </c>
      <c r="AG168" s="51">
        <f t="shared" si="24"/>
        <v>3.8126296998952382E-3</v>
      </c>
    </row>
    <row r="169" spans="1:33" s="1" customFormat="1">
      <c r="A169" s="18">
        <v>38313</v>
      </c>
      <c r="B169" s="19">
        <v>10956.41</v>
      </c>
      <c r="C169" s="19">
        <v>10956.41</v>
      </c>
      <c r="D169" s="19">
        <v>10769.52</v>
      </c>
      <c r="E169" s="19">
        <v>10849.39</v>
      </c>
      <c r="F169" s="19">
        <f t="shared" si="20"/>
        <v>-2.1517338762824521</v>
      </c>
      <c r="G169" s="19"/>
      <c r="H169" s="19"/>
      <c r="I169" s="19"/>
      <c r="J169" s="19"/>
      <c r="K169" s="19"/>
      <c r="L169" s="19"/>
      <c r="M169" s="19"/>
      <c r="N169" s="51">
        <f t="shared" si="21"/>
        <v>-9.9238033491314628</v>
      </c>
      <c r="O169" s="51">
        <f t="shared" si="22"/>
        <v>21.325744395209089</v>
      </c>
      <c r="Q169" s="11">
        <v>38313</v>
      </c>
      <c r="R169" s="10">
        <v>3920</v>
      </c>
      <c r="S169" s="10">
        <v>3950</v>
      </c>
      <c r="T169" s="10">
        <v>3880</v>
      </c>
      <c r="U169" s="10">
        <v>3900</v>
      </c>
      <c r="V169" s="10">
        <v>8238600</v>
      </c>
      <c r="W169" s="10">
        <v>3900</v>
      </c>
      <c r="X169" s="19">
        <f t="shared" si="23"/>
        <v>-3.0769230769230771</v>
      </c>
      <c r="AF169" s="51">
        <f t="shared" si="25"/>
        <v>-29.123027252840274</v>
      </c>
      <c r="AG169" s="51">
        <f t="shared" si="24"/>
        <v>89.601515542830668</v>
      </c>
    </row>
    <row r="170" spans="1:33" s="1" customFormat="1">
      <c r="A170" s="18">
        <v>38315</v>
      </c>
      <c r="B170" s="19">
        <v>10832.02</v>
      </c>
      <c r="C170" s="19">
        <v>10915.2</v>
      </c>
      <c r="D170" s="19">
        <v>10828.11</v>
      </c>
      <c r="E170" s="19">
        <v>10872.33</v>
      </c>
      <c r="F170" s="19">
        <f t="shared" si="20"/>
        <v>0.21099433148184898</v>
      </c>
      <c r="G170" s="19"/>
      <c r="H170" s="19"/>
      <c r="I170" s="19"/>
      <c r="J170" s="19"/>
      <c r="K170" s="19"/>
      <c r="L170" s="19"/>
      <c r="M170" s="19"/>
      <c r="N170" s="51">
        <f t="shared" si="21"/>
        <v>9.7700809838840077E-3</v>
      </c>
      <c r="O170" s="51">
        <f t="shared" si="22"/>
        <v>2.0886430158939076E-3</v>
      </c>
      <c r="Q170" s="11">
        <v>38315</v>
      </c>
      <c r="R170" s="10">
        <v>3910</v>
      </c>
      <c r="S170" s="10">
        <v>3930</v>
      </c>
      <c r="T170" s="10">
        <v>3890</v>
      </c>
      <c r="U170" s="10">
        <v>3910</v>
      </c>
      <c r="V170" s="10">
        <v>5571300</v>
      </c>
      <c r="W170" s="10">
        <v>3910</v>
      </c>
      <c r="X170" s="19">
        <f t="shared" si="23"/>
        <v>0.25575447570332482</v>
      </c>
      <c r="AF170" s="51">
        <f t="shared" si="25"/>
        <v>1.6781595520954387E-2</v>
      </c>
      <c r="AG170" s="51">
        <f t="shared" si="24"/>
        <v>4.2964622375190331E-3</v>
      </c>
    </row>
    <row r="171" spans="1:33" s="1" customFormat="1">
      <c r="A171" s="18">
        <v>38316</v>
      </c>
      <c r="B171" s="19">
        <v>10853.1</v>
      </c>
      <c r="C171" s="19">
        <v>10900.34</v>
      </c>
      <c r="D171" s="19">
        <v>10818.24</v>
      </c>
      <c r="E171" s="19">
        <v>10900.34</v>
      </c>
      <c r="F171" s="19">
        <f t="shared" si="20"/>
        <v>0.25696446165899611</v>
      </c>
      <c r="G171" s="19"/>
      <c r="H171" s="19"/>
      <c r="I171" s="19"/>
      <c r="J171" s="19"/>
      <c r="K171" s="19"/>
      <c r="L171" s="19"/>
      <c r="M171" s="19"/>
      <c r="N171" s="51">
        <f t="shared" si="21"/>
        <v>1.7525273634097838E-2</v>
      </c>
      <c r="O171" s="51">
        <f t="shared" si="22"/>
        <v>4.5521833240431591E-3</v>
      </c>
      <c r="Q171" s="11">
        <v>38316</v>
      </c>
      <c r="R171" s="10">
        <v>3890</v>
      </c>
      <c r="S171" s="10">
        <v>3930</v>
      </c>
      <c r="T171" s="10">
        <v>3870</v>
      </c>
      <c r="U171" s="10">
        <v>3900</v>
      </c>
      <c r="V171" s="10">
        <v>5244700</v>
      </c>
      <c r="W171" s="10">
        <v>3900</v>
      </c>
      <c r="X171" s="19">
        <f t="shared" si="23"/>
        <v>-0.25641025641025639</v>
      </c>
      <c r="AF171" s="51">
        <f t="shared" si="25"/>
        <v>-1.6805240100496822E-2</v>
      </c>
      <c r="AG171" s="51">
        <f t="shared" si="24"/>
        <v>4.304535517646934E-3</v>
      </c>
    </row>
    <row r="172" spans="1:33" s="1" customFormat="1">
      <c r="A172" s="18">
        <v>38317</v>
      </c>
      <c r="B172" s="19">
        <v>10924.45</v>
      </c>
      <c r="C172" s="19">
        <v>10927.44</v>
      </c>
      <c r="D172" s="19">
        <v>10816.38</v>
      </c>
      <c r="E172" s="19">
        <v>10833.75</v>
      </c>
      <c r="F172" s="19">
        <f t="shared" si="20"/>
        <v>-0.61465328256605645</v>
      </c>
      <c r="G172" s="19"/>
      <c r="H172" s="19"/>
      <c r="I172" s="19"/>
      <c r="J172" s="19"/>
      <c r="K172" s="19"/>
      <c r="L172" s="19"/>
      <c r="M172" s="19"/>
      <c r="N172" s="51">
        <f t="shared" si="21"/>
        <v>-0.22907277001333065</v>
      </c>
      <c r="O172" s="51">
        <f t="shared" si="22"/>
        <v>0.14016232404446077</v>
      </c>
      <c r="Q172" s="11">
        <v>38317</v>
      </c>
      <c r="R172" s="10">
        <v>3920</v>
      </c>
      <c r="S172" s="10">
        <v>3930</v>
      </c>
      <c r="T172" s="10">
        <v>3890</v>
      </c>
      <c r="U172" s="10">
        <v>3910</v>
      </c>
      <c r="V172" s="10">
        <v>4872900</v>
      </c>
      <c r="W172" s="10">
        <v>3910</v>
      </c>
      <c r="X172" s="19">
        <f t="shared" si="23"/>
        <v>0.25575447570332482</v>
      </c>
      <c r="AF172" s="51">
        <f t="shared" si="25"/>
        <v>1.6781595520954387E-2</v>
      </c>
      <c r="AG172" s="51">
        <f t="shared" si="24"/>
        <v>4.2964622375190331E-3</v>
      </c>
    </row>
    <row r="173" spans="1:33" s="1" customFormat="1">
      <c r="A173" s="18">
        <v>38320</v>
      </c>
      <c r="B173" s="19">
        <v>10844.36</v>
      </c>
      <c r="C173" s="19">
        <v>11013.3</v>
      </c>
      <c r="D173" s="19">
        <v>10844.31</v>
      </c>
      <c r="E173" s="19">
        <v>10977.89</v>
      </c>
      <c r="F173" s="19">
        <f t="shared" si="20"/>
        <v>1.3130027719352209</v>
      </c>
      <c r="G173" s="19"/>
      <c r="H173" s="19"/>
      <c r="I173" s="19"/>
      <c r="J173" s="19"/>
      <c r="K173" s="19"/>
      <c r="L173" s="19"/>
      <c r="M173" s="19"/>
      <c r="N173" s="51">
        <f t="shared" si="21"/>
        <v>2.2780208974613165</v>
      </c>
      <c r="O173" s="51">
        <f t="shared" si="22"/>
        <v>2.9973924222289692</v>
      </c>
      <c r="Q173" s="11">
        <v>38320</v>
      </c>
      <c r="R173" s="10">
        <v>3900</v>
      </c>
      <c r="S173" s="10">
        <v>3930</v>
      </c>
      <c r="T173" s="10">
        <v>3890</v>
      </c>
      <c r="U173" s="10">
        <v>3920</v>
      </c>
      <c r="V173" s="10">
        <v>6010400</v>
      </c>
      <c r="W173" s="10">
        <v>3920</v>
      </c>
      <c r="X173" s="19">
        <f t="shared" si="23"/>
        <v>0.25510204081632654</v>
      </c>
      <c r="AF173" s="51">
        <f t="shared" si="25"/>
        <v>1.6653625946863114E-2</v>
      </c>
      <c r="AG173" s="51">
        <f t="shared" si="24"/>
        <v>4.2528337696640427E-3</v>
      </c>
    </row>
    <row r="174" spans="1:33" s="1" customFormat="1">
      <c r="A174" s="18">
        <v>38321</v>
      </c>
      <c r="B174" s="19">
        <v>10909.25</v>
      </c>
      <c r="C174" s="19">
        <v>10923.56</v>
      </c>
      <c r="D174" s="19">
        <v>10841.27</v>
      </c>
      <c r="E174" s="19">
        <v>10899.25</v>
      </c>
      <c r="F174" s="19">
        <f t="shared" si="20"/>
        <v>-0.72151753561024301</v>
      </c>
      <c r="G174" s="19"/>
      <c r="H174" s="19"/>
      <c r="I174" s="19"/>
      <c r="J174" s="19"/>
      <c r="K174" s="19"/>
      <c r="L174" s="19"/>
      <c r="M174" s="19"/>
      <c r="N174" s="51">
        <f t="shared" si="21"/>
        <v>-0.37128004802572495</v>
      </c>
      <c r="O174" s="51">
        <f t="shared" si="22"/>
        <v>0.26685098822002767</v>
      </c>
      <c r="Q174" s="11">
        <v>38321</v>
      </c>
      <c r="R174" s="10">
        <v>3910</v>
      </c>
      <c r="S174" s="10">
        <v>3920</v>
      </c>
      <c r="T174" s="10">
        <v>3860</v>
      </c>
      <c r="U174" s="10">
        <v>3860</v>
      </c>
      <c r="V174" s="10">
        <v>9522300</v>
      </c>
      <c r="W174" s="10">
        <v>3860</v>
      </c>
      <c r="X174" s="19">
        <f t="shared" si="23"/>
        <v>-1.5544041450777202</v>
      </c>
      <c r="AF174" s="51">
        <f t="shared" si="25"/>
        <v>-3.7537673526713951</v>
      </c>
      <c r="AG174" s="51">
        <f t="shared" si="24"/>
        <v>5.8338662821830738</v>
      </c>
    </row>
    <row r="175" spans="1:33" s="1" customFormat="1">
      <c r="A175" s="18">
        <v>38322</v>
      </c>
      <c r="B175" s="19">
        <v>10790.45</v>
      </c>
      <c r="C175" s="19">
        <v>10800.33</v>
      </c>
      <c r="D175" s="19">
        <v>10721.59</v>
      </c>
      <c r="E175" s="19">
        <v>10784.25</v>
      </c>
      <c r="F175" s="19">
        <f t="shared" si="20"/>
        <v>-1.0663699376405407</v>
      </c>
      <c r="G175" s="19"/>
      <c r="H175" s="19"/>
      <c r="I175" s="19"/>
      <c r="J175" s="19"/>
      <c r="K175" s="19"/>
      <c r="L175" s="19"/>
      <c r="M175" s="19"/>
      <c r="N175" s="51">
        <f t="shared" si="21"/>
        <v>-1.2031404547344404</v>
      </c>
      <c r="O175" s="51">
        <f t="shared" si="22"/>
        <v>1.279641864223692</v>
      </c>
      <c r="Q175" s="11">
        <v>38322</v>
      </c>
      <c r="R175" s="10">
        <v>3850</v>
      </c>
      <c r="S175" s="10">
        <v>3860</v>
      </c>
      <c r="T175" s="10">
        <v>3780</v>
      </c>
      <c r="U175" s="10">
        <v>3810</v>
      </c>
      <c r="V175" s="10">
        <v>9424100</v>
      </c>
      <c r="W175" s="10">
        <v>3810</v>
      </c>
      <c r="X175" s="19">
        <f t="shared" si="23"/>
        <v>-1.3123359580052494</v>
      </c>
      <c r="AF175" s="51">
        <f t="shared" si="25"/>
        <v>-2.2587553280039101</v>
      </c>
      <c r="AG175" s="51">
        <f t="shared" si="24"/>
        <v>2.9636409476713892</v>
      </c>
    </row>
    <row r="176" spans="1:33" s="1" customFormat="1">
      <c r="A176" s="18">
        <v>38323</v>
      </c>
      <c r="B176" s="19">
        <v>10922.57</v>
      </c>
      <c r="C176" s="19">
        <v>10995.38</v>
      </c>
      <c r="D176" s="19">
        <v>10912.87</v>
      </c>
      <c r="E176" s="19">
        <v>10973.07</v>
      </c>
      <c r="F176" s="19">
        <f t="shared" si="20"/>
        <v>1.7207581834436465</v>
      </c>
      <c r="G176" s="19"/>
      <c r="H176" s="19"/>
      <c r="I176" s="19"/>
      <c r="J176" s="19"/>
      <c r="K176" s="19"/>
      <c r="L176" s="19"/>
      <c r="M176" s="19"/>
      <c r="N176" s="51">
        <f t="shared" si="21"/>
        <v>5.1199607766261739</v>
      </c>
      <c r="O176" s="51">
        <f t="shared" si="22"/>
        <v>8.8244743526753044</v>
      </c>
      <c r="Q176" s="11">
        <v>38323</v>
      </c>
      <c r="R176" s="10">
        <v>3860</v>
      </c>
      <c r="S176" s="10">
        <v>3870</v>
      </c>
      <c r="T176" s="10">
        <v>3830</v>
      </c>
      <c r="U176" s="10">
        <v>3870</v>
      </c>
      <c r="V176" s="10">
        <v>8478000</v>
      </c>
      <c r="W176" s="10">
        <v>3870</v>
      </c>
      <c r="X176" s="19">
        <f t="shared" si="23"/>
        <v>1.5503875968992249</v>
      </c>
      <c r="AF176" s="51">
        <f t="shared" si="25"/>
        <v>3.7286007546169464</v>
      </c>
      <c r="AG176" s="51">
        <f t="shared" si="24"/>
        <v>5.7817748746555271</v>
      </c>
    </row>
    <row r="177" spans="1:33" s="1" customFormat="1">
      <c r="A177" s="18">
        <v>38324</v>
      </c>
      <c r="B177" s="19">
        <v>11064.25</v>
      </c>
      <c r="C177" s="19">
        <v>11107.1</v>
      </c>
      <c r="D177" s="19">
        <v>11059.56</v>
      </c>
      <c r="E177" s="19">
        <v>11074.89</v>
      </c>
      <c r="F177" s="19">
        <f t="shared" si="20"/>
        <v>0.91937707733439988</v>
      </c>
      <c r="G177" s="19"/>
      <c r="H177" s="19"/>
      <c r="I177" s="19"/>
      <c r="J177" s="19"/>
      <c r="K177" s="19"/>
      <c r="L177" s="19"/>
      <c r="M177" s="19"/>
      <c r="N177" s="51">
        <f t="shared" si="21"/>
        <v>0.78419128554434714</v>
      </c>
      <c r="O177" s="51">
        <f t="shared" si="22"/>
        <v>0.72315159610842639</v>
      </c>
      <c r="Q177" s="11">
        <v>38324</v>
      </c>
      <c r="R177" s="10">
        <v>3900</v>
      </c>
      <c r="S177" s="10">
        <v>3910</v>
      </c>
      <c r="T177" s="10">
        <v>3880</v>
      </c>
      <c r="U177" s="10">
        <v>3900</v>
      </c>
      <c r="V177" s="10">
        <v>5247200</v>
      </c>
      <c r="W177" s="10">
        <v>3900</v>
      </c>
      <c r="X177" s="19">
        <f t="shared" si="23"/>
        <v>0.76923076923076927</v>
      </c>
      <c r="AF177" s="51">
        <f t="shared" si="25"/>
        <v>0.45564168178506093</v>
      </c>
      <c r="AG177" s="51">
        <f t="shared" si="24"/>
        <v>0.3506156211922169</v>
      </c>
    </row>
    <row r="178" spans="1:33" s="1" customFormat="1">
      <c r="A178" s="18">
        <v>38327</v>
      </c>
      <c r="B178" s="19">
        <v>11021.16</v>
      </c>
      <c r="C178" s="19">
        <v>11026.86</v>
      </c>
      <c r="D178" s="19">
        <v>10959.49</v>
      </c>
      <c r="E178" s="19">
        <v>10981.96</v>
      </c>
      <c r="F178" s="19">
        <f t="shared" si="20"/>
        <v>-0.84620595959191536</v>
      </c>
      <c r="G178" s="19"/>
      <c r="H178" s="19"/>
      <c r="I178" s="19"/>
      <c r="J178" s="19"/>
      <c r="K178" s="19"/>
      <c r="L178" s="19"/>
      <c r="M178" s="19"/>
      <c r="N178" s="51">
        <f t="shared" si="21"/>
        <v>-0.59997466171709546</v>
      </c>
      <c r="O178" s="51">
        <f t="shared" si="22"/>
        <v>0.50603110453429745</v>
      </c>
      <c r="Q178" s="11">
        <v>38327</v>
      </c>
      <c r="R178" s="10">
        <v>3880</v>
      </c>
      <c r="S178" s="10">
        <v>3880</v>
      </c>
      <c r="T178" s="10">
        <v>3820</v>
      </c>
      <c r="U178" s="10">
        <v>3830</v>
      </c>
      <c r="V178" s="10">
        <v>3893300</v>
      </c>
      <c r="W178" s="10">
        <v>3830</v>
      </c>
      <c r="X178" s="19">
        <f t="shared" si="23"/>
        <v>-1.8276762402088773</v>
      </c>
      <c r="AF178" s="51">
        <f t="shared" si="25"/>
        <v>-6.1024872531803611</v>
      </c>
      <c r="AG178" s="51">
        <f t="shared" si="24"/>
        <v>11.151736726433965</v>
      </c>
    </row>
    <row r="179" spans="1:33" s="1" customFormat="1">
      <c r="A179" s="18">
        <v>38328</v>
      </c>
      <c r="B179" s="19">
        <v>10971.21</v>
      </c>
      <c r="C179" s="19">
        <v>11001.68</v>
      </c>
      <c r="D179" s="19">
        <v>10863.81</v>
      </c>
      <c r="E179" s="19">
        <v>10873.63</v>
      </c>
      <c r="F179" s="19">
        <f t="shared" si="20"/>
        <v>-0.99626343732497724</v>
      </c>
      <c r="G179" s="19"/>
      <c r="H179" s="19"/>
      <c r="I179" s="19"/>
      <c r="J179" s="19"/>
      <c r="K179" s="19"/>
      <c r="L179" s="19"/>
      <c r="M179" s="19"/>
      <c r="N179" s="51">
        <f t="shared" si="21"/>
        <v>-0.98056213154139749</v>
      </c>
      <c r="O179" s="51">
        <f t="shared" si="22"/>
        <v>0.97416717008560394</v>
      </c>
      <c r="Q179" s="11">
        <v>38328</v>
      </c>
      <c r="R179" s="10">
        <v>3850</v>
      </c>
      <c r="S179" s="10">
        <v>3860</v>
      </c>
      <c r="T179" s="10">
        <v>3810</v>
      </c>
      <c r="U179" s="10">
        <v>3820</v>
      </c>
      <c r="V179" s="10">
        <v>4014500</v>
      </c>
      <c r="W179" s="10">
        <v>3820</v>
      </c>
      <c r="X179" s="19">
        <f t="shared" si="23"/>
        <v>-0.26178010471204188</v>
      </c>
      <c r="AF179" s="51">
        <f t="shared" si="25"/>
        <v>-1.7884483226230811E-2</v>
      </c>
      <c r="AG179" s="51">
        <f t="shared" si="24"/>
        <v>4.6770124672407924E-3</v>
      </c>
    </row>
    <row r="180" spans="1:33" s="1" customFormat="1">
      <c r="A180" s="18">
        <v>38329</v>
      </c>
      <c r="B180" s="19">
        <v>10808.44</v>
      </c>
      <c r="C180" s="19">
        <v>10948.97</v>
      </c>
      <c r="D180" s="19">
        <v>10808.44</v>
      </c>
      <c r="E180" s="19">
        <v>10941.37</v>
      </c>
      <c r="F180" s="19">
        <f t="shared" si="20"/>
        <v>0.61911808119094414</v>
      </c>
      <c r="G180" s="19"/>
      <c r="H180" s="19"/>
      <c r="I180" s="19"/>
      <c r="J180" s="19"/>
      <c r="K180" s="19"/>
      <c r="L180" s="19"/>
      <c r="M180" s="19"/>
      <c r="N180" s="51">
        <f t="shared" si="21"/>
        <v>0.24052957064596792</v>
      </c>
      <c r="O180" s="51">
        <f t="shared" si="22"/>
        <v>0.14958612134534871</v>
      </c>
      <c r="Q180" s="11">
        <v>38329</v>
      </c>
      <c r="R180" s="10">
        <v>3810</v>
      </c>
      <c r="S180" s="10">
        <v>3890</v>
      </c>
      <c r="T180" s="10">
        <v>3800</v>
      </c>
      <c r="U180" s="10">
        <v>3880</v>
      </c>
      <c r="V180" s="10">
        <v>5787800</v>
      </c>
      <c r="W180" s="10">
        <v>3880</v>
      </c>
      <c r="X180" s="19">
        <f t="shared" si="23"/>
        <v>1.5463917525773196</v>
      </c>
      <c r="AF180" s="51">
        <f t="shared" si="25"/>
        <v>3.6998505592480773</v>
      </c>
      <c r="AG180" s="51">
        <f t="shared" si="24"/>
        <v>5.7224092022603825</v>
      </c>
    </row>
    <row r="181" spans="1:33" s="1" customFormat="1">
      <c r="A181" s="18">
        <v>38330</v>
      </c>
      <c r="B181" s="19">
        <v>10930.87</v>
      </c>
      <c r="C181" s="19">
        <v>10930.87</v>
      </c>
      <c r="D181" s="19">
        <v>10742.73</v>
      </c>
      <c r="E181" s="19">
        <v>10776.63</v>
      </c>
      <c r="F181" s="19">
        <f t="shared" si="20"/>
        <v>-1.5286782602724749</v>
      </c>
      <c r="G181" s="19"/>
      <c r="H181" s="19"/>
      <c r="I181" s="19"/>
      <c r="J181" s="19"/>
      <c r="K181" s="19"/>
      <c r="L181" s="19"/>
      <c r="M181" s="19"/>
      <c r="N181" s="51">
        <f t="shared" si="21"/>
        <v>-3.5528127727612797</v>
      </c>
      <c r="O181" s="51">
        <f t="shared" si="22"/>
        <v>5.4212124705440559</v>
      </c>
      <c r="Q181" s="11">
        <v>38330</v>
      </c>
      <c r="R181" s="10">
        <v>3900</v>
      </c>
      <c r="S181" s="10">
        <v>3910</v>
      </c>
      <c r="T181" s="10">
        <v>3850</v>
      </c>
      <c r="U181" s="10">
        <v>3880</v>
      </c>
      <c r="V181" s="10">
        <v>7314000</v>
      </c>
      <c r="W181" s="10">
        <v>3880</v>
      </c>
      <c r="X181" s="19">
        <f t="shared" si="23"/>
        <v>0</v>
      </c>
      <c r="AF181" s="51">
        <f t="shared" si="25"/>
        <v>1.9205286566845341E-11</v>
      </c>
      <c r="AG181" s="51">
        <f t="shared" si="24"/>
        <v>5.1431326109964725E-15</v>
      </c>
    </row>
    <row r="182" spans="1:33" s="1" customFormat="1">
      <c r="A182" s="18">
        <v>38331</v>
      </c>
      <c r="B182" s="19">
        <v>10730.38</v>
      </c>
      <c r="C182" s="19">
        <v>10828.67</v>
      </c>
      <c r="D182" s="19">
        <v>10730.38</v>
      </c>
      <c r="E182" s="19">
        <v>10756.8</v>
      </c>
      <c r="F182" s="19">
        <f t="shared" si="20"/>
        <v>-0.184348505131637</v>
      </c>
      <c r="G182" s="19"/>
      <c r="H182" s="19"/>
      <c r="I182" s="19"/>
      <c r="J182" s="19"/>
      <c r="K182" s="19"/>
      <c r="L182" s="19"/>
      <c r="M182" s="19"/>
      <c r="N182" s="51">
        <f t="shared" si="21"/>
        <v>-5.9852800306436135E-3</v>
      </c>
      <c r="O182" s="51">
        <f t="shared" si="22"/>
        <v>1.0867074201587556E-3</v>
      </c>
      <c r="Q182" s="11">
        <v>38331</v>
      </c>
      <c r="R182" s="10">
        <v>3830</v>
      </c>
      <c r="S182" s="10">
        <v>3860</v>
      </c>
      <c r="T182" s="10">
        <v>3830</v>
      </c>
      <c r="U182" s="10">
        <v>3850</v>
      </c>
      <c r="V182" s="10">
        <v>13889000</v>
      </c>
      <c r="W182" s="10">
        <v>3850</v>
      </c>
      <c r="X182" s="19">
        <f t="shared" si="23"/>
        <v>-0.77922077922077926</v>
      </c>
      <c r="AF182" s="51">
        <f t="shared" si="25"/>
        <v>-0.4726435458449178</v>
      </c>
      <c r="AG182" s="51">
        <f t="shared" si="24"/>
        <v>0.36816709920684371</v>
      </c>
    </row>
    <row r="183" spans="1:33" s="1" customFormat="1">
      <c r="A183" s="18">
        <v>38334</v>
      </c>
      <c r="B183" s="19">
        <v>10825.06</v>
      </c>
      <c r="C183" s="19">
        <v>10854.76</v>
      </c>
      <c r="D183" s="19">
        <v>10785.59</v>
      </c>
      <c r="E183" s="19">
        <v>10789.25</v>
      </c>
      <c r="F183" s="19">
        <f t="shared" si="20"/>
        <v>0.30076233287763959</v>
      </c>
      <c r="G183" s="19"/>
      <c r="H183" s="19"/>
      <c r="I183" s="19"/>
      <c r="J183" s="19"/>
      <c r="K183" s="19"/>
      <c r="L183" s="19"/>
      <c r="M183" s="19"/>
      <c r="N183" s="51">
        <f t="shared" si="21"/>
        <v>2.7969195977012203E-2</v>
      </c>
      <c r="O183" s="51">
        <f t="shared" si="22"/>
        <v>8.4899795210900009E-3</v>
      </c>
      <c r="Q183" s="11">
        <v>38334</v>
      </c>
      <c r="R183" s="10">
        <v>3890</v>
      </c>
      <c r="S183" s="10">
        <v>3920</v>
      </c>
      <c r="T183" s="10">
        <v>3880</v>
      </c>
      <c r="U183" s="10">
        <v>3900</v>
      </c>
      <c r="V183" s="10">
        <v>8360800</v>
      </c>
      <c r="W183" s="10">
        <v>3900</v>
      </c>
      <c r="X183" s="19">
        <f t="shared" si="23"/>
        <v>1.2820512820512819</v>
      </c>
      <c r="AF183" s="51">
        <f t="shared" si="25"/>
        <v>2.1085714055557188</v>
      </c>
      <c r="AG183" s="51">
        <f t="shared" si="24"/>
        <v>2.7038613444763202</v>
      </c>
    </row>
    <row r="184" spans="1:33" s="1" customFormat="1">
      <c r="A184" s="18">
        <v>38335</v>
      </c>
      <c r="B184" s="19">
        <v>10842.8</v>
      </c>
      <c r="C184" s="19">
        <v>10941.7</v>
      </c>
      <c r="D184" s="19">
        <v>10821.36</v>
      </c>
      <c r="E184" s="19">
        <v>10915.58</v>
      </c>
      <c r="F184" s="19">
        <f t="shared" si="20"/>
        <v>1.1573365776257416</v>
      </c>
      <c r="G184" s="19"/>
      <c r="H184" s="19"/>
      <c r="I184" s="19"/>
      <c r="J184" s="19"/>
      <c r="K184" s="19"/>
      <c r="L184" s="19"/>
      <c r="M184" s="19"/>
      <c r="N184" s="51">
        <f t="shared" si="21"/>
        <v>1.5613875115397813</v>
      </c>
      <c r="O184" s="51">
        <f t="shared" si="22"/>
        <v>1.8113996044089513</v>
      </c>
      <c r="Q184" s="11">
        <v>38335</v>
      </c>
      <c r="R184" s="10">
        <v>3950</v>
      </c>
      <c r="S184" s="10">
        <v>4000</v>
      </c>
      <c r="T184" s="10">
        <v>3930</v>
      </c>
      <c r="U184" s="10">
        <v>3990</v>
      </c>
      <c r="V184" s="10">
        <v>10195300</v>
      </c>
      <c r="W184" s="10">
        <v>3990</v>
      </c>
      <c r="X184" s="19">
        <f t="shared" si="23"/>
        <v>2.2556390977443606</v>
      </c>
      <c r="AF184" s="51">
        <f t="shared" si="25"/>
        <v>11.480571698531438</v>
      </c>
      <c r="AG184" s="51">
        <f t="shared" si="24"/>
        <v>25.899100858982468</v>
      </c>
    </row>
    <row r="185" spans="1:33" s="1" customFormat="1">
      <c r="A185" s="18">
        <v>38336</v>
      </c>
      <c r="B185" s="19">
        <v>10952.71</v>
      </c>
      <c r="C185" s="19">
        <v>10999.92</v>
      </c>
      <c r="D185" s="19">
        <v>10921.65</v>
      </c>
      <c r="E185" s="19">
        <v>10956.46</v>
      </c>
      <c r="F185" s="19">
        <f t="shared" si="20"/>
        <v>0.37311321357445021</v>
      </c>
      <c r="G185" s="19"/>
      <c r="H185" s="19"/>
      <c r="I185" s="19"/>
      <c r="J185" s="19"/>
      <c r="K185" s="19"/>
      <c r="L185" s="19"/>
      <c r="M185" s="19"/>
      <c r="N185" s="51">
        <f t="shared" si="21"/>
        <v>5.3114288135088207E-2</v>
      </c>
      <c r="O185" s="51">
        <f t="shared" si="22"/>
        <v>1.9965574911828356E-2</v>
      </c>
      <c r="Q185" s="11">
        <v>38336</v>
      </c>
      <c r="R185" s="10">
        <v>4030</v>
      </c>
      <c r="S185" s="10">
        <v>4050</v>
      </c>
      <c r="T185" s="10">
        <v>4020</v>
      </c>
      <c r="U185" s="10">
        <v>4030</v>
      </c>
      <c r="V185" s="10">
        <v>7185900</v>
      </c>
      <c r="W185" s="10">
        <v>4030</v>
      </c>
      <c r="X185" s="19">
        <f t="shared" si="23"/>
        <v>0.99255583126550873</v>
      </c>
      <c r="AF185" s="51">
        <f t="shared" si="25"/>
        <v>0.97862501837514759</v>
      </c>
      <c r="AG185" s="51">
        <f t="shared" si="24"/>
        <v>0.97160204219267432</v>
      </c>
    </row>
    <row r="186" spans="1:33" s="1" customFormat="1">
      <c r="A186" s="18">
        <v>38337</v>
      </c>
      <c r="B186" s="19">
        <v>10909.29</v>
      </c>
      <c r="C186" s="19">
        <v>10980.21</v>
      </c>
      <c r="D186" s="19">
        <v>10871.69</v>
      </c>
      <c r="E186" s="19">
        <v>10924.37</v>
      </c>
      <c r="F186" s="19">
        <f t="shared" si="20"/>
        <v>-0.29374691629813277</v>
      </c>
      <c r="G186" s="19"/>
      <c r="H186" s="19"/>
      <c r="I186" s="19"/>
      <c r="J186" s="19"/>
      <c r="K186" s="19"/>
      <c r="L186" s="19"/>
      <c r="M186" s="19"/>
      <c r="N186" s="51">
        <f t="shared" si="21"/>
        <v>-2.4632454875368762E-2</v>
      </c>
      <c r="O186" s="51">
        <f t="shared" si="22"/>
        <v>7.167102152399958E-3</v>
      </c>
      <c r="Q186" s="11">
        <v>38337</v>
      </c>
      <c r="R186" s="10">
        <v>4000</v>
      </c>
      <c r="S186" s="10">
        <v>4030</v>
      </c>
      <c r="T186" s="10">
        <v>3980</v>
      </c>
      <c r="U186" s="10">
        <v>4000</v>
      </c>
      <c r="V186" s="10">
        <v>5636100</v>
      </c>
      <c r="W186" s="10">
        <v>4000</v>
      </c>
      <c r="X186" s="19">
        <f t="shared" si="23"/>
        <v>-0.75</v>
      </c>
      <c r="AF186" s="51">
        <f t="shared" si="25"/>
        <v>-0.42142325263079849</v>
      </c>
      <c r="AG186" s="51">
        <f t="shared" si="24"/>
        <v>0.31595458327248488</v>
      </c>
    </row>
    <row r="187" spans="1:33" s="1" customFormat="1">
      <c r="A187" s="18">
        <v>38338</v>
      </c>
      <c r="B187" s="19">
        <v>10939.2</v>
      </c>
      <c r="C187" s="19">
        <v>11130.82</v>
      </c>
      <c r="D187" s="19">
        <v>10921.81</v>
      </c>
      <c r="E187" s="19">
        <v>11078.32</v>
      </c>
      <c r="F187" s="19">
        <f t="shared" si="20"/>
        <v>1.3896511384397536</v>
      </c>
      <c r="G187" s="19"/>
      <c r="H187" s="19"/>
      <c r="I187" s="19"/>
      <c r="J187" s="19"/>
      <c r="K187" s="19"/>
      <c r="L187" s="19"/>
      <c r="M187" s="19"/>
      <c r="N187" s="51">
        <f t="shared" si="21"/>
        <v>2.6997653248726237</v>
      </c>
      <c r="O187" s="51">
        <f t="shared" si="22"/>
        <v>3.7592512553578614</v>
      </c>
      <c r="Q187" s="11">
        <v>38338</v>
      </c>
      <c r="R187" s="10">
        <v>4010</v>
      </c>
      <c r="S187" s="10">
        <v>4070</v>
      </c>
      <c r="T187" s="10">
        <v>4000</v>
      </c>
      <c r="U187" s="10">
        <v>4040</v>
      </c>
      <c r="V187" s="10">
        <v>4351400</v>
      </c>
      <c r="W187" s="10">
        <v>4040</v>
      </c>
      <c r="X187" s="19">
        <f t="shared" si="23"/>
        <v>0.99009900990099009</v>
      </c>
      <c r="AF187" s="51">
        <f t="shared" si="25"/>
        <v>0.9713779242049837</v>
      </c>
      <c r="AG187" s="51">
        <f t="shared" si="24"/>
        <v>0.96202045382159607</v>
      </c>
    </row>
    <row r="188" spans="1:33" s="1" customFormat="1">
      <c r="A188" s="18">
        <v>38341</v>
      </c>
      <c r="B188" s="19">
        <v>11073.55</v>
      </c>
      <c r="C188" s="19">
        <v>11129.13</v>
      </c>
      <c r="D188" s="19">
        <v>11036.8</v>
      </c>
      <c r="E188" s="19">
        <v>11103.42</v>
      </c>
      <c r="F188" s="19">
        <f t="shared" si="20"/>
        <v>0.22605647629289324</v>
      </c>
      <c r="G188" s="19"/>
      <c r="H188" s="19"/>
      <c r="I188" s="19"/>
      <c r="J188" s="19"/>
      <c r="K188" s="19"/>
      <c r="L188" s="19"/>
      <c r="M188" s="19"/>
      <c r="N188" s="51">
        <f t="shared" si="21"/>
        <v>1.1984093120347959E-2</v>
      </c>
      <c r="O188" s="51">
        <f t="shared" si="22"/>
        <v>2.7424595667547348E-3</v>
      </c>
      <c r="Q188" s="11">
        <v>38341</v>
      </c>
      <c r="R188" s="10">
        <v>4030</v>
      </c>
      <c r="S188" s="10">
        <v>4040</v>
      </c>
      <c r="T188" s="10">
        <v>4010</v>
      </c>
      <c r="U188" s="10">
        <v>4020</v>
      </c>
      <c r="V188" s="10">
        <v>3918800</v>
      </c>
      <c r="W188" s="10">
        <v>4020</v>
      </c>
      <c r="X188" s="19">
        <f t="shared" si="23"/>
        <v>-0.49751243781094528</v>
      </c>
      <c r="AF188" s="51">
        <f t="shared" si="25"/>
        <v>-0.12294484713648281</v>
      </c>
      <c r="AG188" s="51">
        <f t="shared" si="24"/>
        <v>6.1133666261214345E-2</v>
      </c>
    </row>
    <row r="189" spans="1:33" s="1" customFormat="1">
      <c r="A189" s="18">
        <v>38342</v>
      </c>
      <c r="B189" s="19">
        <v>11125.22</v>
      </c>
      <c r="C189" s="19">
        <v>11186.71</v>
      </c>
      <c r="D189" s="19">
        <v>11125.22</v>
      </c>
      <c r="E189" s="19">
        <v>11125.92</v>
      </c>
      <c r="F189" s="19">
        <f t="shared" si="20"/>
        <v>0.20223046723327151</v>
      </c>
      <c r="G189" s="19"/>
      <c r="H189" s="19"/>
      <c r="I189" s="19"/>
      <c r="J189" s="19"/>
      <c r="K189" s="19"/>
      <c r="L189" s="19"/>
      <c r="M189" s="19"/>
      <c r="N189" s="51">
        <f t="shared" si="21"/>
        <v>8.6170962754207308E-3</v>
      </c>
      <c r="O189" s="51">
        <f t="shared" si="22"/>
        <v>1.7666394608288499E-3</v>
      </c>
      <c r="Q189" s="11">
        <v>38342</v>
      </c>
      <c r="R189" s="10">
        <v>4040</v>
      </c>
      <c r="S189" s="10">
        <v>4080</v>
      </c>
      <c r="T189" s="10">
        <v>4030</v>
      </c>
      <c r="U189" s="10">
        <v>4040</v>
      </c>
      <c r="V189" s="10">
        <v>4618100</v>
      </c>
      <c r="W189" s="10">
        <v>4040</v>
      </c>
      <c r="X189" s="19">
        <f t="shared" si="23"/>
        <v>0.49504950495049505</v>
      </c>
      <c r="AF189" s="51">
        <f t="shared" si="25"/>
        <v>0.12152076582888031</v>
      </c>
      <c r="AG189" s="51">
        <f t="shared" si="24"/>
        <v>6.0191337952967522E-2</v>
      </c>
    </row>
    <row r="190" spans="1:33" s="1" customFormat="1">
      <c r="A190" s="18">
        <v>38343</v>
      </c>
      <c r="B190" s="19">
        <v>11205.92</v>
      </c>
      <c r="C190" s="19">
        <v>11240.18</v>
      </c>
      <c r="D190" s="19">
        <v>11193.67</v>
      </c>
      <c r="E190" s="19">
        <v>11209.44</v>
      </c>
      <c r="F190" s="19">
        <f t="shared" si="20"/>
        <v>0.74508628441742353</v>
      </c>
      <c r="G190" s="19"/>
      <c r="H190" s="19"/>
      <c r="I190" s="19"/>
      <c r="J190" s="19"/>
      <c r="K190" s="19"/>
      <c r="L190" s="19"/>
      <c r="M190" s="19"/>
      <c r="N190" s="51">
        <f t="shared" si="21"/>
        <v>0.4182932592616958</v>
      </c>
      <c r="O190" s="51">
        <f t="shared" si="22"/>
        <v>0.31282958705198594</v>
      </c>
      <c r="Q190" s="11">
        <v>38343</v>
      </c>
      <c r="R190" s="10">
        <v>4070</v>
      </c>
      <c r="S190" s="10">
        <v>4090</v>
      </c>
      <c r="T190" s="10">
        <v>4060</v>
      </c>
      <c r="U190" s="10">
        <v>4060</v>
      </c>
      <c r="V190" s="10">
        <v>3563600</v>
      </c>
      <c r="W190" s="10">
        <v>4060</v>
      </c>
      <c r="X190" s="19">
        <f t="shared" si="23"/>
        <v>0.49261083743842365</v>
      </c>
      <c r="AF190" s="51">
        <f t="shared" si="25"/>
        <v>0.11973468599780115</v>
      </c>
      <c r="AG190" s="51">
        <f t="shared" si="24"/>
        <v>5.9014668619811257E-2</v>
      </c>
    </row>
    <row r="191" spans="1:33" s="1" customFormat="1">
      <c r="A191" s="18">
        <v>38345</v>
      </c>
      <c r="B191" s="19">
        <v>11302.46</v>
      </c>
      <c r="C191" s="19">
        <v>11369.98</v>
      </c>
      <c r="D191" s="19">
        <v>11302.46</v>
      </c>
      <c r="E191" s="19">
        <v>11365.48</v>
      </c>
      <c r="F191" s="19">
        <f t="shared" si="20"/>
        <v>1.3729292559575053</v>
      </c>
      <c r="G191" s="19"/>
      <c r="H191" s="19"/>
      <c r="I191" s="19"/>
      <c r="J191" s="19"/>
      <c r="K191" s="19"/>
      <c r="L191" s="19"/>
      <c r="M191" s="19"/>
      <c r="N191" s="51">
        <f t="shared" si="21"/>
        <v>2.6036636002395008</v>
      </c>
      <c r="O191" s="51">
        <f t="shared" si="22"/>
        <v>3.5818975681869896</v>
      </c>
      <c r="Q191" s="11">
        <v>38345</v>
      </c>
      <c r="R191" s="10">
        <v>4100</v>
      </c>
      <c r="S191" s="10">
        <v>4130</v>
      </c>
      <c r="T191" s="10">
        <v>4100</v>
      </c>
      <c r="U191" s="10">
        <v>4120</v>
      </c>
      <c r="V191" s="10">
        <v>3902300</v>
      </c>
      <c r="W191" s="10">
        <v>4120</v>
      </c>
      <c r="X191" s="19">
        <f t="shared" si="23"/>
        <v>1.4563106796116505</v>
      </c>
      <c r="AF191" s="51">
        <f t="shared" si="25"/>
        <v>3.0903072828629341</v>
      </c>
      <c r="AG191" s="51">
        <f t="shared" si="24"/>
        <v>4.5012750766650322</v>
      </c>
    </row>
    <row r="192" spans="1:33" s="1" customFormat="1">
      <c r="A192" s="18">
        <v>38348</v>
      </c>
      <c r="B192" s="19">
        <v>11374.52</v>
      </c>
      <c r="C192" s="19">
        <v>11383.1</v>
      </c>
      <c r="D192" s="19">
        <v>11325.46</v>
      </c>
      <c r="E192" s="19">
        <v>11362.35</v>
      </c>
      <c r="F192" s="19">
        <f t="shared" si="20"/>
        <v>-2.754711833378834E-2</v>
      </c>
      <c r="G192" s="19"/>
      <c r="H192" s="19"/>
      <c r="I192" s="19"/>
      <c r="J192" s="19"/>
      <c r="K192" s="19"/>
      <c r="L192" s="19"/>
      <c r="M192" s="19"/>
      <c r="N192" s="51">
        <f t="shared" si="21"/>
        <v>-1.5182894727995543E-5</v>
      </c>
      <c r="O192" s="51">
        <f t="shared" si="22"/>
        <v>3.7595809564866149E-7</v>
      </c>
      <c r="Q192" s="11">
        <v>38348</v>
      </c>
      <c r="R192" s="10">
        <v>4130</v>
      </c>
      <c r="S192" s="10">
        <v>4150</v>
      </c>
      <c r="T192" s="10">
        <v>4120</v>
      </c>
      <c r="U192" s="10">
        <v>4140</v>
      </c>
      <c r="V192" s="10">
        <v>2480400</v>
      </c>
      <c r="W192" s="10">
        <v>4140</v>
      </c>
      <c r="X192" s="19">
        <f t="shared" si="23"/>
        <v>0.48309178743961351</v>
      </c>
      <c r="AF192" s="51">
        <f t="shared" si="25"/>
        <v>0.11293043621521033</v>
      </c>
      <c r="AG192" s="51">
        <f t="shared" si="24"/>
        <v>5.4586008804738288E-2</v>
      </c>
    </row>
    <row r="193" spans="1:33" s="1" customFormat="1">
      <c r="A193" s="18">
        <v>38349</v>
      </c>
      <c r="B193" s="19">
        <v>11314.4</v>
      </c>
      <c r="C193" s="19">
        <v>11424.13</v>
      </c>
      <c r="D193" s="19">
        <v>11314.4</v>
      </c>
      <c r="E193" s="19">
        <v>11424.13</v>
      </c>
      <c r="F193" s="19">
        <f t="shared" si="20"/>
        <v>0.54078516263381848</v>
      </c>
      <c r="G193" s="19"/>
      <c r="H193" s="19"/>
      <c r="I193" s="19"/>
      <c r="J193" s="19"/>
      <c r="K193" s="19"/>
      <c r="L193" s="19"/>
      <c r="M193" s="19"/>
      <c r="N193" s="51">
        <f t="shared" si="21"/>
        <v>0.16060802070164171</v>
      </c>
      <c r="O193" s="51">
        <f t="shared" si="22"/>
        <v>8.7301754804471068E-2</v>
      </c>
      <c r="Q193" s="11">
        <v>38349</v>
      </c>
      <c r="R193" s="10">
        <v>4100</v>
      </c>
      <c r="S193" s="10">
        <v>4120</v>
      </c>
      <c r="T193" s="10">
        <v>4090</v>
      </c>
      <c r="U193" s="10">
        <v>4120</v>
      </c>
      <c r="V193" s="10">
        <v>2995100</v>
      </c>
      <c r="W193" s="10">
        <v>4120</v>
      </c>
      <c r="X193" s="19">
        <f t="shared" si="23"/>
        <v>-0.48543689320388345</v>
      </c>
      <c r="AF193" s="51">
        <f t="shared" si="25"/>
        <v>-0.11420349303951351</v>
      </c>
      <c r="AG193" s="51">
        <f t="shared" si="24"/>
        <v>5.5408005415177201E-2</v>
      </c>
    </row>
    <row r="194" spans="1:33" s="1" customFormat="1">
      <c r="A194" s="18">
        <v>38350</v>
      </c>
      <c r="B194" s="19">
        <v>11481.32</v>
      </c>
      <c r="C194" s="19">
        <v>11500.95</v>
      </c>
      <c r="D194" s="19">
        <v>11381.56</v>
      </c>
      <c r="E194" s="19">
        <v>11381.56</v>
      </c>
      <c r="F194" s="19">
        <f t="shared" si="20"/>
        <v>-0.37402605618210255</v>
      </c>
      <c r="G194" s="19"/>
      <c r="H194" s="19"/>
      <c r="I194" s="19"/>
      <c r="J194" s="19"/>
      <c r="K194" s="19"/>
      <c r="L194" s="19"/>
      <c r="M194" s="19"/>
      <c r="N194" s="51">
        <f t="shared" si="21"/>
        <v>-5.1164344154119495E-2</v>
      </c>
      <c r="O194" s="51">
        <f t="shared" si="22"/>
        <v>1.8994296602315629E-2</v>
      </c>
      <c r="Q194" s="11">
        <v>38350</v>
      </c>
      <c r="R194" s="10">
        <v>4160</v>
      </c>
      <c r="S194" s="10">
        <v>4170</v>
      </c>
      <c r="T194" s="10">
        <v>4130</v>
      </c>
      <c r="U194" s="10">
        <v>4130</v>
      </c>
      <c r="V194" s="10">
        <v>3155800</v>
      </c>
      <c r="W194" s="10">
        <v>4130</v>
      </c>
      <c r="X194" s="19">
        <f t="shared" si="23"/>
        <v>0.24213075060532688</v>
      </c>
      <c r="AF194" s="51">
        <f t="shared" si="25"/>
        <v>1.4242625140101403E-2</v>
      </c>
      <c r="AG194" s="51">
        <f t="shared" si="24"/>
        <v>3.4523916587892072E-3</v>
      </c>
    </row>
    <row r="195" spans="1:33" s="1" customFormat="1">
      <c r="A195" s="18">
        <v>38351</v>
      </c>
      <c r="B195" s="19">
        <v>11462.31</v>
      </c>
      <c r="C195" s="19">
        <v>11489.28</v>
      </c>
      <c r="D195" s="19">
        <v>11454.94</v>
      </c>
      <c r="E195" s="19">
        <v>11488.76</v>
      </c>
      <c r="F195" s="19">
        <f t="shared" si="20"/>
        <v>0.93308590309137562</v>
      </c>
      <c r="G195" s="19"/>
      <c r="H195" s="19"/>
      <c r="I195" s="19"/>
      <c r="J195" s="19"/>
      <c r="K195" s="19"/>
      <c r="L195" s="19"/>
      <c r="M195" s="19"/>
      <c r="N195" s="51">
        <f t="shared" si="21"/>
        <v>0.81968703855880309</v>
      </c>
      <c r="O195" s="51">
        <f t="shared" si="22"/>
        <v>0.76712138617044667</v>
      </c>
      <c r="Q195" s="11">
        <v>38351</v>
      </c>
      <c r="R195" s="10">
        <v>4150</v>
      </c>
      <c r="S195" s="10">
        <v>4170</v>
      </c>
      <c r="T195" s="10">
        <v>4140</v>
      </c>
      <c r="U195" s="10">
        <v>4170</v>
      </c>
      <c r="V195" s="10">
        <v>2148600</v>
      </c>
      <c r="W195" s="10">
        <v>4170</v>
      </c>
      <c r="X195" s="19">
        <f t="shared" si="23"/>
        <v>0.95923261390887282</v>
      </c>
      <c r="AF195" s="51">
        <f t="shared" si="25"/>
        <v>0.88335545685621708</v>
      </c>
      <c r="AG195" s="51">
        <f t="shared" si="24"/>
        <v>0.84757992449834496</v>
      </c>
    </row>
    <row r="196" spans="1:33" s="1" customFormat="1">
      <c r="A196" s="18">
        <v>38356</v>
      </c>
      <c r="B196" s="19">
        <v>11458.27</v>
      </c>
      <c r="C196" s="19">
        <v>11547.02</v>
      </c>
      <c r="D196" s="19">
        <v>11431.57</v>
      </c>
      <c r="E196" s="19">
        <v>11517.75</v>
      </c>
      <c r="F196" s="19">
        <f t="shared" si="20"/>
        <v>0.25169846541207946</v>
      </c>
      <c r="G196" s="19"/>
      <c r="H196" s="19"/>
      <c r="I196" s="19"/>
      <c r="J196" s="19"/>
      <c r="K196" s="19"/>
      <c r="L196" s="19"/>
      <c r="M196" s="19"/>
      <c r="N196" s="51">
        <f t="shared" si="21"/>
        <v>1.6480848491547538E-2</v>
      </c>
      <c r="O196" s="51">
        <f t="shared" si="22"/>
        <v>4.1941061944769722E-3</v>
      </c>
      <c r="Q196" s="11">
        <v>38356</v>
      </c>
      <c r="R196" s="10">
        <v>4150</v>
      </c>
      <c r="S196" s="10">
        <v>4210</v>
      </c>
      <c r="T196" s="10">
        <v>4140</v>
      </c>
      <c r="U196" s="10">
        <v>4200</v>
      </c>
      <c r="V196" s="10">
        <v>4178500</v>
      </c>
      <c r="W196" s="10">
        <v>4200</v>
      </c>
      <c r="X196" s="19">
        <f t="shared" si="23"/>
        <v>0.7142857142857143</v>
      </c>
      <c r="AF196" s="51">
        <f t="shared" si="25"/>
        <v>0.36484153509774209</v>
      </c>
      <c r="AG196" s="51">
        <f t="shared" si="24"/>
        <v>0.26069880024211817</v>
      </c>
    </row>
    <row r="197" spans="1:33" s="1" customFormat="1">
      <c r="A197" s="18">
        <v>38357</v>
      </c>
      <c r="B197" s="19">
        <v>11458.92</v>
      </c>
      <c r="C197" s="19">
        <v>11461.1</v>
      </c>
      <c r="D197" s="19">
        <v>11416.97</v>
      </c>
      <c r="E197" s="19">
        <v>11437.52</v>
      </c>
      <c r="F197" s="19">
        <f t="shared" si="20"/>
        <v>-0.70146325427190126</v>
      </c>
      <c r="G197" s="19"/>
      <c r="H197" s="19"/>
      <c r="I197" s="19"/>
      <c r="J197" s="19"/>
      <c r="K197" s="19"/>
      <c r="L197" s="19"/>
      <c r="M197" s="19"/>
      <c r="N197" s="51">
        <f t="shared" si="21"/>
        <v>-0.34106045517707012</v>
      </c>
      <c r="O197" s="51">
        <f t="shared" si="22"/>
        <v>0.23829146636135162</v>
      </c>
      <c r="Q197" s="11">
        <v>38357</v>
      </c>
      <c r="R197" s="10">
        <v>4210</v>
      </c>
      <c r="S197" s="10">
        <v>4220</v>
      </c>
      <c r="T197" s="10">
        <v>4140</v>
      </c>
      <c r="U197" s="10">
        <v>4150</v>
      </c>
      <c r="V197" s="10">
        <v>6629700</v>
      </c>
      <c r="W197" s="10">
        <v>4150</v>
      </c>
      <c r="X197" s="19">
        <f t="shared" si="23"/>
        <v>-1.2048192771084338</v>
      </c>
      <c r="AF197" s="51">
        <f t="shared" si="25"/>
        <v>-1.7477370625701811</v>
      </c>
      <c r="AG197" s="51">
        <f t="shared" si="24"/>
        <v>2.1052392642411681</v>
      </c>
    </row>
    <row r="198" spans="1:33" s="1" customFormat="1">
      <c r="A198" s="18">
        <v>38358</v>
      </c>
      <c r="B198" s="19">
        <v>11372.35</v>
      </c>
      <c r="C198" s="19">
        <v>11492.26</v>
      </c>
      <c r="D198" s="19">
        <v>11372.21</v>
      </c>
      <c r="E198" s="19">
        <v>11492.26</v>
      </c>
      <c r="F198" s="19">
        <f t="shared" si="20"/>
        <v>0.47632058446293224</v>
      </c>
      <c r="G198" s="19"/>
      <c r="H198" s="19"/>
      <c r="I198" s="19"/>
      <c r="J198" s="19"/>
      <c r="K198" s="19"/>
      <c r="L198" s="19"/>
      <c r="M198" s="19"/>
      <c r="N198" s="51">
        <f t="shared" si="21"/>
        <v>0.10997504644962265</v>
      </c>
      <c r="O198" s="51">
        <f t="shared" si="22"/>
        <v>5.268967730554798E-2</v>
      </c>
      <c r="Q198" s="11">
        <v>38358</v>
      </c>
      <c r="R198" s="10">
        <v>4150</v>
      </c>
      <c r="S198" s="10">
        <v>4210</v>
      </c>
      <c r="T198" s="10">
        <v>4150</v>
      </c>
      <c r="U198" s="10">
        <v>4190</v>
      </c>
      <c r="V198" s="10">
        <v>4751400</v>
      </c>
      <c r="W198" s="10">
        <v>4190</v>
      </c>
      <c r="X198" s="19">
        <f t="shared" si="23"/>
        <v>0.95465393794749409</v>
      </c>
      <c r="AF198" s="51">
        <f t="shared" si="25"/>
        <v>0.87076975555846592</v>
      </c>
      <c r="AG198" s="51">
        <f t="shared" si="24"/>
        <v>0.83151696637441319</v>
      </c>
    </row>
    <row r="199" spans="1:33" s="1" customFormat="1">
      <c r="A199" s="18">
        <v>38359</v>
      </c>
      <c r="B199" s="19">
        <v>11528.69</v>
      </c>
      <c r="C199" s="19">
        <v>11528.69</v>
      </c>
      <c r="D199" s="19">
        <v>11432.19</v>
      </c>
      <c r="E199" s="19">
        <v>11433.24</v>
      </c>
      <c r="F199" s="19">
        <f t="shared" si="20"/>
        <v>-0.51621412652931664</v>
      </c>
      <c r="G199" s="19"/>
      <c r="H199" s="19"/>
      <c r="I199" s="19"/>
      <c r="J199" s="19"/>
      <c r="K199" s="19"/>
      <c r="L199" s="19"/>
      <c r="M199" s="19"/>
      <c r="N199" s="51">
        <f t="shared" si="21"/>
        <v>-0.13534464657027234</v>
      </c>
      <c r="O199" s="51">
        <f t="shared" si="22"/>
        <v>6.9489861024433955E-2</v>
      </c>
      <c r="Q199" s="11">
        <v>38359</v>
      </c>
      <c r="R199" s="10">
        <v>4210</v>
      </c>
      <c r="S199" s="10">
        <v>4210</v>
      </c>
      <c r="T199" s="10">
        <v>4140</v>
      </c>
      <c r="U199" s="10">
        <v>4150</v>
      </c>
      <c r="V199" s="10">
        <v>6282300</v>
      </c>
      <c r="W199" s="10">
        <v>4150</v>
      </c>
      <c r="X199" s="19">
        <f t="shared" si="23"/>
        <v>-0.96385542168674709</v>
      </c>
      <c r="AF199" s="51">
        <f t="shared" si="25"/>
        <v>-0.89469217743621732</v>
      </c>
      <c r="AG199" s="51">
        <f t="shared" si="24"/>
        <v>0.86211430940681877</v>
      </c>
    </row>
    <row r="200" spans="1:33" s="1" customFormat="1">
      <c r="A200" s="18">
        <v>38363</v>
      </c>
      <c r="B200" s="19">
        <v>11495.46</v>
      </c>
      <c r="C200" s="19">
        <v>11580.69</v>
      </c>
      <c r="D200" s="19">
        <v>11495.46</v>
      </c>
      <c r="E200" s="19">
        <v>11539.99</v>
      </c>
      <c r="F200" s="19">
        <f t="shared" si="20"/>
        <v>0.92504412915435807</v>
      </c>
      <c r="G200" s="19"/>
      <c r="H200" s="19"/>
      <c r="I200" s="19"/>
      <c r="J200" s="19"/>
      <c r="K200" s="19"/>
      <c r="L200" s="19"/>
      <c r="M200" s="19"/>
      <c r="N200" s="51">
        <f t="shared" si="21"/>
        <v>0.79873781165992885</v>
      </c>
      <c r="O200" s="51">
        <f t="shared" si="22"/>
        <v>0.74109234185219153</v>
      </c>
      <c r="Q200" s="11">
        <v>38363</v>
      </c>
      <c r="R200" s="10">
        <v>4180</v>
      </c>
      <c r="S200" s="10">
        <v>4210</v>
      </c>
      <c r="T200" s="10">
        <v>4170</v>
      </c>
      <c r="U200" s="10">
        <v>4200</v>
      </c>
      <c r="V200" s="10">
        <v>6390700</v>
      </c>
      <c r="W200" s="10">
        <v>4200</v>
      </c>
      <c r="X200" s="19">
        <f t="shared" si="23"/>
        <v>1.1904761904761905</v>
      </c>
      <c r="AF200" s="51">
        <f t="shared" si="25"/>
        <v>1.6883216616718955</v>
      </c>
      <c r="AG200" s="51">
        <f t="shared" si="24"/>
        <v>2.0103588688349201</v>
      </c>
    </row>
    <row r="201" spans="1:33" s="1" customFormat="1">
      <c r="A201" s="18">
        <v>38364</v>
      </c>
      <c r="B201" s="19">
        <v>11537.6</v>
      </c>
      <c r="C201" s="19">
        <v>11548.89</v>
      </c>
      <c r="D201" s="19">
        <v>11449.49</v>
      </c>
      <c r="E201" s="19">
        <v>11453.39</v>
      </c>
      <c r="F201" s="19">
        <f t="shared" si="20"/>
        <v>-0.75610801692774254</v>
      </c>
      <c r="G201" s="19"/>
      <c r="H201" s="19"/>
      <c r="I201" s="19"/>
      <c r="J201" s="19"/>
      <c r="K201" s="19"/>
      <c r="L201" s="19"/>
      <c r="M201" s="19"/>
      <c r="N201" s="51">
        <f t="shared" si="21"/>
        <v>-0.42750718840958407</v>
      </c>
      <c r="O201" s="51">
        <f t="shared" si="22"/>
        <v>0.32205093340462787</v>
      </c>
      <c r="Q201" s="11">
        <v>38364</v>
      </c>
      <c r="R201" s="10">
        <v>4180</v>
      </c>
      <c r="S201" s="10">
        <v>4190</v>
      </c>
      <c r="T201" s="10">
        <v>4140</v>
      </c>
      <c r="U201" s="10">
        <v>4150</v>
      </c>
      <c r="V201" s="10">
        <v>4999500</v>
      </c>
      <c r="W201" s="10">
        <v>4150</v>
      </c>
      <c r="X201" s="19">
        <f t="shared" si="23"/>
        <v>-1.2048192771084338</v>
      </c>
      <c r="AF201" s="51">
        <f t="shared" si="25"/>
        <v>-1.7477370625701811</v>
      </c>
      <c r="AG201" s="51">
        <f t="shared" si="24"/>
        <v>2.1052392642411681</v>
      </c>
    </row>
    <row r="202" spans="1:33" s="1" customFormat="1">
      <c r="A202" s="18">
        <v>38365</v>
      </c>
      <c r="B202" s="19">
        <v>11398.94</v>
      </c>
      <c r="C202" s="19">
        <v>11424.68</v>
      </c>
      <c r="D202" s="19">
        <v>11355.05</v>
      </c>
      <c r="E202" s="19">
        <v>11358.22</v>
      </c>
      <c r="F202" s="19">
        <f t="shared" si="20"/>
        <v>-0.83789537445127915</v>
      </c>
      <c r="G202" s="19"/>
      <c r="H202" s="19"/>
      <c r="I202" s="19"/>
      <c r="J202" s="19"/>
      <c r="K202" s="19"/>
      <c r="L202" s="19"/>
      <c r="M202" s="19"/>
      <c r="N202" s="51">
        <f t="shared" si="21"/>
        <v>-0.58241342294760656</v>
      </c>
      <c r="O202" s="51">
        <f t="shared" si="22"/>
        <v>0.48637939427943389</v>
      </c>
      <c r="Q202" s="11">
        <v>38365</v>
      </c>
      <c r="R202" s="10">
        <v>4110</v>
      </c>
      <c r="S202" s="10">
        <v>4140</v>
      </c>
      <c r="T202" s="10">
        <v>4100</v>
      </c>
      <c r="U202" s="10">
        <v>4120</v>
      </c>
      <c r="V202" s="10">
        <v>4706700</v>
      </c>
      <c r="W202" s="10">
        <v>4120</v>
      </c>
      <c r="X202" s="19">
        <f t="shared" si="23"/>
        <v>-0.72815533980582525</v>
      </c>
      <c r="AF202" s="51">
        <f t="shared" si="25"/>
        <v>-0.38564957687926399</v>
      </c>
      <c r="AG202" s="51">
        <f t="shared" si="24"/>
        <v>0.28070952260790422</v>
      </c>
    </row>
    <row r="203" spans="1:33" s="1" customFormat="1">
      <c r="A203" s="18">
        <v>38366</v>
      </c>
      <c r="B203" s="19">
        <v>11341.8</v>
      </c>
      <c r="C203" s="19">
        <v>11491.18</v>
      </c>
      <c r="D203" s="19">
        <v>11320.49</v>
      </c>
      <c r="E203" s="19">
        <v>11438.39</v>
      </c>
      <c r="F203" s="19">
        <f t="shared" si="20"/>
        <v>0.70088535187207357</v>
      </c>
      <c r="G203" s="19"/>
      <c r="H203" s="19"/>
      <c r="I203" s="19"/>
      <c r="J203" s="19"/>
      <c r="K203" s="19"/>
      <c r="L203" s="19"/>
      <c r="M203" s="19"/>
      <c r="N203" s="51">
        <f t="shared" si="21"/>
        <v>0.34842400534324941</v>
      </c>
      <c r="O203" s="51">
        <f t="shared" si="22"/>
        <v>0.24517570073550349</v>
      </c>
      <c r="Q203" s="11">
        <v>38366</v>
      </c>
      <c r="R203" s="10">
        <v>4100</v>
      </c>
      <c r="S203" s="10">
        <v>4170</v>
      </c>
      <c r="T203" s="10">
        <v>4080</v>
      </c>
      <c r="U203" s="10">
        <v>4150</v>
      </c>
      <c r="V203" s="10">
        <v>5858400</v>
      </c>
      <c r="W203" s="10">
        <v>4150</v>
      </c>
      <c r="X203" s="19">
        <f t="shared" si="23"/>
        <v>0.72289156626506024</v>
      </c>
      <c r="AF203" s="51">
        <f t="shared" si="25"/>
        <v>0.37818303467314435</v>
      </c>
      <c r="AG203" s="51">
        <f t="shared" si="24"/>
        <v>0.27348660283709758</v>
      </c>
    </row>
    <row r="204" spans="1:33" s="1" customFormat="1">
      <c r="A204" s="18">
        <v>38369</v>
      </c>
      <c r="B204" s="19">
        <v>11475.2</v>
      </c>
      <c r="C204" s="19">
        <v>11535.86</v>
      </c>
      <c r="D204" s="19">
        <v>11453.86</v>
      </c>
      <c r="E204" s="19">
        <v>11487.1</v>
      </c>
      <c r="F204" s="19">
        <f t="shared" si="20"/>
        <v>0.42404088064003054</v>
      </c>
      <c r="G204" s="19"/>
      <c r="H204" s="19"/>
      <c r="I204" s="19"/>
      <c r="J204" s="19"/>
      <c r="K204" s="19"/>
      <c r="L204" s="19"/>
      <c r="M204" s="19"/>
      <c r="N204" s="51">
        <f t="shared" si="21"/>
        <v>7.7759372247153791E-2</v>
      </c>
      <c r="O204" s="51">
        <f t="shared" si="22"/>
        <v>3.3189725547355074E-2</v>
      </c>
      <c r="Q204" s="11">
        <v>38369</v>
      </c>
      <c r="R204" s="10">
        <v>4120</v>
      </c>
      <c r="S204" s="10">
        <v>4160</v>
      </c>
      <c r="T204" s="10">
        <v>4120</v>
      </c>
      <c r="U204" s="10">
        <v>4120</v>
      </c>
      <c r="V204" s="10">
        <v>3215900</v>
      </c>
      <c r="W204" s="10">
        <v>4120</v>
      </c>
      <c r="X204" s="19">
        <f t="shared" si="23"/>
        <v>-0.72815533980582525</v>
      </c>
      <c r="AF204" s="51">
        <f t="shared" si="25"/>
        <v>-0.38564957687926399</v>
      </c>
      <c r="AG204" s="51">
        <f t="shared" si="24"/>
        <v>0.28070952260790422</v>
      </c>
    </row>
    <row r="205" spans="1:33" s="1" customFormat="1">
      <c r="A205" s="18">
        <v>38370</v>
      </c>
      <c r="B205" s="19">
        <v>11504.16</v>
      </c>
      <c r="C205" s="19">
        <v>11509.4</v>
      </c>
      <c r="D205" s="19">
        <v>11401.32</v>
      </c>
      <c r="E205" s="19">
        <v>11423.26</v>
      </c>
      <c r="F205" s="19">
        <f t="shared" ref="F205:F268" si="26">(E205-E204)/E205*100</f>
        <v>-0.55885973005954637</v>
      </c>
      <c r="G205" s="19"/>
      <c r="H205" s="19"/>
      <c r="I205" s="19"/>
      <c r="J205" s="19"/>
      <c r="K205" s="19"/>
      <c r="L205" s="19"/>
      <c r="M205" s="19"/>
      <c r="N205" s="51">
        <f t="shared" ref="N205:N268" si="27">(F205-F$4)^3</f>
        <v>-0.17194877536394096</v>
      </c>
      <c r="O205" s="51">
        <f t="shared" ref="O205:O268" si="28">(F205-F$4)^4</f>
        <v>9.5616340075763431E-2</v>
      </c>
      <c r="Q205" s="11">
        <v>38370</v>
      </c>
      <c r="R205" s="10">
        <v>4140</v>
      </c>
      <c r="S205" s="10">
        <v>4150</v>
      </c>
      <c r="T205" s="10">
        <v>4090</v>
      </c>
      <c r="U205" s="10">
        <v>4110</v>
      </c>
      <c r="V205" s="10">
        <v>4918300</v>
      </c>
      <c r="W205" s="10">
        <v>4110</v>
      </c>
      <c r="X205" s="19">
        <f t="shared" ref="X205:X268" si="29">(W205-W204)/W205*100</f>
        <v>-0.24330900243309003</v>
      </c>
      <c r="AF205" s="51">
        <f t="shared" si="25"/>
        <v>-1.4356207523039561E-2</v>
      </c>
      <c r="AG205" s="51">
        <f t="shared" ref="AG205:AG268" si="30">(X205-X$4)^4</f>
        <v>3.4891499710199571E-3</v>
      </c>
    </row>
    <row r="206" spans="1:33" s="1" customFormat="1">
      <c r="A206" s="18">
        <v>38371</v>
      </c>
      <c r="B206" s="19">
        <v>11467.74</v>
      </c>
      <c r="C206" s="19">
        <v>11486.93</v>
      </c>
      <c r="D206" s="19">
        <v>11396.43</v>
      </c>
      <c r="E206" s="19">
        <v>11405.34</v>
      </c>
      <c r="F206" s="19">
        <f t="shared" si="26"/>
        <v>-0.15711938442869805</v>
      </c>
      <c r="G206" s="19"/>
      <c r="H206" s="19"/>
      <c r="I206" s="19"/>
      <c r="J206" s="19"/>
      <c r="K206" s="19"/>
      <c r="L206" s="19"/>
      <c r="M206" s="19"/>
      <c r="N206" s="51">
        <f t="shared" si="27"/>
        <v>-3.676094522768689E-3</v>
      </c>
      <c r="O206" s="51">
        <f t="shared" si="28"/>
        <v>5.6734717022455662E-4</v>
      </c>
      <c r="Q206" s="11">
        <v>38371</v>
      </c>
      <c r="R206" s="10">
        <v>4120</v>
      </c>
      <c r="S206" s="10">
        <v>4140</v>
      </c>
      <c r="T206" s="10">
        <v>4090</v>
      </c>
      <c r="U206" s="10">
        <v>4090</v>
      </c>
      <c r="V206" s="10">
        <v>2575500</v>
      </c>
      <c r="W206" s="10">
        <v>4090</v>
      </c>
      <c r="X206" s="19">
        <f t="shared" si="29"/>
        <v>-0.48899755501222492</v>
      </c>
      <c r="AF206" s="51">
        <f t="shared" ref="AF206:AF269" si="31">(X206-X$4)^3</f>
        <v>-0.11673641397284806</v>
      </c>
      <c r="AG206" s="51">
        <f t="shared" si="30"/>
        <v>5.7052559264124607E-2</v>
      </c>
    </row>
    <row r="207" spans="1:33" s="1" customFormat="1">
      <c r="A207" s="18">
        <v>38372</v>
      </c>
      <c r="B207" s="19">
        <v>11335.12</v>
      </c>
      <c r="C207" s="19">
        <v>11335.12</v>
      </c>
      <c r="D207" s="19">
        <v>11259.27</v>
      </c>
      <c r="E207" s="19">
        <v>11284.77</v>
      </c>
      <c r="F207" s="19">
        <f t="shared" si="26"/>
        <v>-1.0684311687344954</v>
      </c>
      <c r="G207" s="19"/>
      <c r="H207" s="19"/>
      <c r="I207" s="19"/>
      <c r="J207" s="19"/>
      <c r="K207" s="19"/>
      <c r="L207" s="19"/>
      <c r="M207" s="19"/>
      <c r="N207" s="51">
        <f t="shared" si="27"/>
        <v>-1.2101490914959943</v>
      </c>
      <c r="O207" s="51">
        <f t="shared" si="28"/>
        <v>1.2895905404797698</v>
      </c>
      <c r="Q207" s="11">
        <v>38372</v>
      </c>
      <c r="R207" s="10">
        <v>4070</v>
      </c>
      <c r="S207" s="10">
        <v>4080</v>
      </c>
      <c r="T207" s="10">
        <v>4030</v>
      </c>
      <c r="U207" s="10">
        <v>4040</v>
      </c>
      <c r="V207" s="10">
        <v>3478200</v>
      </c>
      <c r="W207" s="10">
        <v>4040</v>
      </c>
      <c r="X207" s="19">
        <f t="shared" si="29"/>
        <v>-1.2376237623762376</v>
      </c>
      <c r="AF207" s="51">
        <f t="shared" si="31"/>
        <v>-1.8944535813582328</v>
      </c>
      <c r="AG207" s="51">
        <f t="shared" si="30"/>
        <v>2.3441134385932263</v>
      </c>
    </row>
    <row r="208" spans="1:33" s="1" customFormat="1">
      <c r="A208" s="18">
        <v>38373</v>
      </c>
      <c r="B208" s="19">
        <v>11226.07</v>
      </c>
      <c r="C208" s="19">
        <v>11290.14</v>
      </c>
      <c r="D208" s="19">
        <v>11222.24</v>
      </c>
      <c r="E208" s="19">
        <v>11238.37</v>
      </c>
      <c r="F208" s="19">
        <f t="shared" si="26"/>
        <v>-0.41287126157974541</v>
      </c>
      <c r="G208" s="19"/>
      <c r="H208" s="19"/>
      <c r="I208" s="19"/>
      <c r="J208" s="19"/>
      <c r="K208" s="19"/>
      <c r="L208" s="19"/>
      <c r="M208" s="19"/>
      <c r="N208" s="51">
        <f t="shared" si="27"/>
        <v>-6.896442645772935E-2</v>
      </c>
      <c r="O208" s="51">
        <f t="shared" si="28"/>
        <v>2.8281352289579252E-2</v>
      </c>
      <c r="Q208" s="11">
        <v>38373</v>
      </c>
      <c r="R208" s="10">
        <v>4040</v>
      </c>
      <c r="S208" s="10">
        <v>4080</v>
      </c>
      <c r="T208" s="10">
        <v>4030</v>
      </c>
      <c r="U208" s="10">
        <v>4060</v>
      </c>
      <c r="V208" s="10">
        <v>4022700</v>
      </c>
      <c r="W208" s="10">
        <v>4060</v>
      </c>
      <c r="X208" s="19">
        <f t="shared" si="29"/>
        <v>0.49261083743842365</v>
      </c>
      <c r="AF208" s="51">
        <f t="shared" si="31"/>
        <v>0.11973468599780115</v>
      </c>
      <c r="AG208" s="51">
        <f t="shared" si="30"/>
        <v>5.9014668619811257E-2</v>
      </c>
    </row>
    <row r="209" spans="1:33" s="1" customFormat="1">
      <c r="A209" s="18">
        <v>38376</v>
      </c>
      <c r="B209" s="19">
        <v>11213.03</v>
      </c>
      <c r="C209" s="19">
        <v>11303.21</v>
      </c>
      <c r="D209" s="19">
        <v>11212.63</v>
      </c>
      <c r="E209" s="19">
        <v>11289.49</v>
      </c>
      <c r="F209" s="19">
        <f t="shared" si="26"/>
        <v>0.45281053439968483</v>
      </c>
      <c r="G209" s="19"/>
      <c r="H209" s="19"/>
      <c r="I209" s="19"/>
      <c r="J209" s="19"/>
      <c r="K209" s="19"/>
      <c r="L209" s="19"/>
      <c r="M209" s="19"/>
      <c r="N209" s="51">
        <f t="shared" si="27"/>
        <v>9.4566835035570063E-2</v>
      </c>
      <c r="O209" s="51">
        <f t="shared" si="28"/>
        <v>4.3084243566527548E-2</v>
      </c>
      <c r="Q209" s="11">
        <v>38376</v>
      </c>
      <c r="R209" s="10">
        <v>4050</v>
      </c>
      <c r="S209" s="10">
        <v>4060</v>
      </c>
      <c r="T209" s="10">
        <v>4030</v>
      </c>
      <c r="U209" s="10">
        <v>4040</v>
      </c>
      <c r="V209" s="10">
        <v>3385200</v>
      </c>
      <c r="W209" s="10">
        <v>4040</v>
      </c>
      <c r="X209" s="19">
        <f t="shared" si="29"/>
        <v>-0.49504950495049505</v>
      </c>
      <c r="AF209" s="51">
        <f t="shared" si="31"/>
        <v>-0.12112698416977477</v>
      </c>
      <c r="AG209" s="51">
        <f t="shared" si="30"/>
        <v>5.9931416015062113E-2</v>
      </c>
    </row>
    <row r="210" spans="1:33" s="1" customFormat="1">
      <c r="A210" s="18">
        <v>38377</v>
      </c>
      <c r="B210" s="19">
        <v>11261.62</v>
      </c>
      <c r="C210" s="19">
        <v>11276.91</v>
      </c>
      <c r="D210" s="19">
        <v>11214.6</v>
      </c>
      <c r="E210" s="19">
        <v>11276.91</v>
      </c>
      <c r="F210" s="19">
        <f t="shared" si="26"/>
        <v>-0.11155538174907778</v>
      </c>
      <c r="G210" s="19"/>
      <c r="H210" s="19"/>
      <c r="I210" s="19"/>
      <c r="J210" s="19"/>
      <c r="K210" s="19"/>
      <c r="L210" s="19"/>
      <c r="M210" s="19"/>
      <c r="N210" s="51">
        <f t="shared" si="27"/>
        <v>-1.2868560071657739E-3</v>
      </c>
      <c r="O210" s="51">
        <f t="shared" si="28"/>
        <v>1.3997160385118755E-4</v>
      </c>
      <c r="Q210" s="11">
        <v>38377</v>
      </c>
      <c r="R210" s="10">
        <v>4010</v>
      </c>
      <c r="S210" s="10">
        <v>4020</v>
      </c>
      <c r="T210" s="10">
        <v>3980</v>
      </c>
      <c r="U210" s="10">
        <v>3990</v>
      </c>
      <c r="V210" s="10">
        <v>5934800</v>
      </c>
      <c r="W210" s="10">
        <v>3990</v>
      </c>
      <c r="X210" s="19">
        <f t="shared" si="29"/>
        <v>-1.2531328320802004</v>
      </c>
      <c r="AF210" s="51">
        <f t="shared" si="31"/>
        <v>-1.9665856535019619</v>
      </c>
      <c r="AG210" s="51">
        <f t="shared" si="30"/>
        <v>2.4638664022797934</v>
      </c>
    </row>
    <row r="211" spans="1:33" s="1" customFormat="1">
      <c r="A211" s="18">
        <v>38378</v>
      </c>
      <c r="B211" s="19">
        <v>11346.81</v>
      </c>
      <c r="C211" s="19">
        <v>11379.57</v>
      </c>
      <c r="D211" s="19">
        <v>11329.42</v>
      </c>
      <c r="E211" s="19">
        <v>11376.57</v>
      </c>
      <c r="F211" s="19">
        <f t="shared" si="26"/>
        <v>0.87601095936648621</v>
      </c>
      <c r="G211" s="19"/>
      <c r="H211" s="19"/>
      <c r="I211" s="19"/>
      <c r="J211" s="19"/>
      <c r="K211" s="19"/>
      <c r="L211" s="19"/>
      <c r="M211" s="19"/>
      <c r="N211" s="51">
        <f t="shared" si="27"/>
        <v>0.67867898593181908</v>
      </c>
      <c r="O211" s="51">
        <f t="shared" si="28"/>
        <v>0.59642046409384486</v>
      </c>
      <c r="Q211" s="11">
        <v>38378</v>
      </c>
      <c r="R211" s="10">
        <v>4050</v>
      </c>
      <c r="S211" s="10">
        <v>4060</v>
      </c>
      <c r="T211" s="10">
        <v>4030</v>
      </c>
      <c r="U211" s="10">
        <v>4050</v>
      </c>
      <c r="V211" s="10">
        <v>4319900</v>
      </c>
      <c r="W211" s="10">
        <v>4050</v>
      </c>
      <c r="X211" s="19">
        <f t="shared" si="29"/>
        <v>1.4814814814814816</v>
      </c>
      <c r="AF211" s="51">
        <f t="shared" si="31"/>
        <v>3.2533004553677691</v>
      </c>
      <c r="AG211" s="51">
        <f t="shared" si="30"/>
        <v>4.8205756048782442</v>
      </c>
    </row>
    <row r="212" spans="1:33" s="1" customFormat="1">
      <c r="A212" s="18">
        <v>38379</v>
      </c>
      <c r="B212" s="19">
        <v>11390.09</v>
      </c>
      <c r="C212" s="19">
        <v>11390.09</v>
      </c>
      <c r="D212" s="19">
        <v>11316.3</v>
      </c>
      <c r="E212" s="19">
        <v>11341.31</v>
      </c>
      <c r="F212" s="19">
        <f t="shared" si="26"/>
        <v>-0.3108988291476048</v>
      </c>
      <c r="G212" s="19"/>
      <c r="H212" s="19"/>
      <c r="I212" s="19"/>
      <c r="J212" s="19"/>
      <c r="K212" s="19"/>
      <c r="L212" s="19"/>
      <c r="M212" s="19"/>
      <c r="N212" s="51">
        <f t="shared" si="27"/>
        <v>-2.925047118822496E-2</v>
      </c>
      <c r="O212" s="51">
        <f t="shared" si="28"/>
        <v>9.0124697882691413E-3</v>
      </c>
      <c r="Q212" s="11">
        <v>38379</v>
      </c>
      <c r="R212" s="10">
        <v>4060</v>
      </c>
      <c r="S212" s="10">
        <v>4060</v>
      </c>
      <c r="T212" s="10">
        <v>3990</v>
      </c>
      <c r="U212" s="10">
        <v>4010</v>
      </c>
      <c r="V212" s="10">
        <v>4304600</v>
      </c>
      <c r="W212" s="10">
        <v>4010</v>
      </c>
      <c r="X212" s="19">
        <f t="shared" si="29"/>
        <v>-0.99750623441396502</v>
      </c>
      <c r="AF212" s="51">
        <f t="shared" si="31"/>
        <v>-0.99173816761527633</v>
      </c>
      <c r="AG212" s="51">
        <f t="shared" si="30"/>
        <v>0.98899941984849749</v>
      </c>
    </row>
    <row r="213" spans="1:33" s="1" customFormat="1">
      <c r="A213" s="18">
        <v>38380</v>
      </c>
      <c r="B213" s="19">
        <v>11334.41</v>
      </c>
      <c r="C213" s="19">
        <v>11340.28</v>
      </c>
      <c r="D213" s="19">
        <v>11218.88</v>
      </c>
      <c r="E213" s="19">
        <v>11320.58</v>
      </c>
      <c r="F213" s="19">
        <f t="shared" si="26"/>
        <v>-0.1831178261184459</v>
      </c>
      <c r="G213" s="19"/>
      <c r="H213" s="19"/>
      <c r="I213" s="19"/>
      <c r="J213" s="19"/>
      <c r="K213" s="19"/>
      <c r="L213" s="19"/>
      <c r="M213" s="19"/>
      <c r="N213" s="51">
        <f t="shared" si="27"/>
        <v>-5.8643942303762782E-3</v>
      </c>
      <c r="O213" s="51">
        <f t="shared" si="28"/>
        <v>1.0575418038626175E-3</v>
      </c>
      <c r="Q213" s="11">
        <v>38380</v>
      </c>
      <c r="R213" s="10">
        <v>4020</v>
      </c>
      <c r="S213" s="10">
        <v>4020</v>
      </c>
      <c r="T213" s="10">
        <v>3960</v>
      </c>
      <c r="U213" s="10">
        <v>3980</v>
      </c>
      <c r="V213" s="10">
        <v>5601500</v>
      </c>
      <c r="W213" s="10">
        <v>3980</v>
      </c>
      <c r="X213" s="19">
        <f t="shared" si="29"/>
        <v>-0.75376884422110546</v>
      </c>
      <c r="AF213" s="51">
        <f t="shared" si="31"/>
        <v>-0.42781063781072287</v>
      </c>
      <c r="AG213" s="51">
        <f t="shared" si="30"/>
        <v>0.32235576328006227</v>
      </c>
    </row>
    <row r="214" spans="1:33" s="1" customFormat="1">
      <c r="A214" s="18">
        <v>38383</v>
      </c>
      <c r="B214" s="19">
        <v>11296.99</v>
      </c>
      <c r="C214" s="19">
        <v>11467.5</v>
      </c>
      <c r="D214" s="19">
        <v>11266.09</v>
      </c>
      <c r="E214" s="19">
        <v>11387.59</v>
      </c>
      <c r="F214" s="19">
        <f t="shared" si="26"/>
        <v>0.58844759953598802</v>
      </c>
      <c r="G214" s="19"/>
      <c r="H214" s="19"/>
      <c r="I214" s="19"/>
      <c r="J214" s="19"/>
      <c r="K214" s="19"/>
      <c r="L214" s="19"/>
      <c r="M214" s="19"/>
      <c r="N214" s="51">
        <f t="shared" si="27"/>
        <v>0.2066690701850353</v>
      </c>
      <c r="O214" s="51">
        <f t="shared" si="28"/>
        <v>0.12218952618705822</v>
      </c>
      <c r="Q214" s="11">
        <v>38383</v>
      </c>
      <c r="R214" s="10">
        <v>4000</v>
      </c>
      <c r="S214" s="10">
        <v>4030</v>
      </c>
      <c r="T214" s="10">
        <v>3980</v>
      </c>
      <c r="U214" s="10">
        <v>4030</v>
      </c>
      <c r="V214" s="10">
        <v>4881200</v>
      </c>
      <c r="W214" s="10">
        <v>4030</v>
      </c>
      <c r="X214" s="19">
        <f t="shared" si="29"/>
        <v>1.240694789081886</v>
      </c>
      <c r="AF214" s="51">
        <f t="shared" si="31"/>
        <v>1.9110676683024272</v>
      </c>
      <c r="AG214" s="51">
        <f t="shared" si="30"/>
        <v>2.3715634772753509</v>
      </c>
    </row>
    <row r="215" spans="1:33" s="1" customFormat="1">
      <c r="A215" s="18">
        <v>38384</v>
      </c>
      <c r="B215" s="19">
        <v>11422.02</v>
      </c>
      <c r="C215" s="19">
        <v>11422.02</v>
      </c>
      <c r="D215" s="19">
        <v>11330.06</v>
      </c>
      <c r="E215" s="19">
        <v>11384.4</v>
      </c>
      <c r="F215" s="19">
        <f t="shared" si="26"/>
        <v>-2.8020800393525436E-2</v>
      </c>
      <c r="G215" s="19"/>
      <c r="H215" s="19"/>
      <c r="I215" s="19"/>
      <c r="J215" s="19"/>
      <c r="K215" s="19"/>
      <c r="L215" s="19"/>
      <c r="M215" s="19"/>
      <c r="N215" s="51">
        <f t="shared" si="27"/>
        <v>-1.6070989335241294E-5</v>
      </c>
      <c r="O215" s="51">
        <f t="shared" si="28"/>
        <v>4.055615901477914E-7</v>
      </c>
      <c r="Q215" s="11">
        <v>38384</v>
      </c>
      <c r="R215" s="10">
        <v>4050</v>
      </c>
      <c r="S215" s="10">
        <v>4060</v>
      </c>
      <c r="T215" s="10">
        <v>4010</v>
      </c>
      <c r="U215" s="10">
        <v>4050</v>
      </c>
      <c r="V215" s="10">
        <v>4362500</v>
      </c>
      <c r="W215" s="10">
        <v>4050</v>
      </c>
      <c r="X215" s="19">
        <f t="shared" si="29"/>
        <v>0.49382716049382713</v>
      </c>
      <c r="AF215" s="51">
        <f t="shared" si="31"/>
        <v>0.12062331705718476</v>
      </c>
      <c r="AG215" s="51">
        <f t="shared" si="30"/>
        <v>5.959937280510591E-2</v>
      </c>
    </row>
    <row r="216" spans="1:33" s="1" customFormat="1">
      <c r="A216" s="18">
        <v>38385</v>
      </c>
      <c r="B216" s="19">
        <v>11432.34</v>
      </c>
      <c r="C216" s="19">
        <v>11447.28</v>
      </c>
      <c r="D216" s="19">
        <v>11399.62</v>
      </c>
      <c r="E216" s="19">
        <v>11407.14</v>
      </c>
      <c r="F216" s="19">
        <f t="shared" si="26"/>
        <v>0.19934882889137664</v>
      </c>
      <c r="G216" s="19"/>
      <c r="H216" s="19"/>
      <c r="I216" s="19"/>
      <c r="J216" s="19"/>
      <c r="K216" s="19"/>
      <c r="L216" s="19"/>
      <c r="M216" s="19"/>
      <c r="N216" s="51">
        <f t="shared" si="27"/>
        <v>8.2588216261706756E-3</v>
      </c>
      <c r="O216" s="51">
        <f t="shared" si="28"/>
        <v>1.6693886192151127E-3</v>
      </c>
      <c r="Q216" s="11">
        <v>38385</v>
      </c>
      <c r="R216" s="10">
        <v>4060</v>
      </c>
      <c r="S216" s="10">
        <v>4070</v>
      </c>
      <c r="T216" s="10">
        <v>4030</v>
      </c>
      <c r="U216" s="10">
        <v>4060</v>
      </c>
      <c r="V216" s="10">
        <v>4284000</v>
      </c>
      <c r="W216" s="10">
        <v>4060</v>
      </c>
      <c r="X216" s="19">
        <f t="shared" si="29"/>
        <v>0.24630541871921183</v>
      </c>
      <c r="AF216" s="51">
        <f t="shared" si="31"/>
        <v>1.4991244982575796E-2</v>
      </c>
      <c r="AG216" s="51">
        <f t="shared" si="30"/>
        <v>3.6964394942943205E-3</v>
      </c>
    </row>
    <row r="217" spans="1:33" s="1" customFormat="1">
      <c r="A217" s="18">
        <v>38386</v>
      </c>
      <c r="B217" s="19">
        <v>11430.9</v>
      </c>
      <c r="C217" s="19">
        <v>11444.18</v>
      </c>
      <c r="D217" s="19">
        <v>11344.41</v>
      </c>
      <c r="E217" s="19">
        <v>11389.35</v>
      </c>
      <c r="F217" s="19">
        <f t="shared" si="26"/>
        <v>-0.15619855391219914</v>
      </c>
      <c r="G217" s="19"/>
      <c r="H217" s="19"/>
      <c r="I217" s="19"/>
      <c r="J217" s="19"/>
      <c r="K217" s="19"/>
      <c r="L217" s="19"/>
      <c r="M217" s="19"/>
      <c r="N217" s="51">
        <f t="shared" si="27"/>
        <v>-3.610686409344649E-3</v>
      </c>
      <c r="O217" s="51">
        <f t="shared" si="28"/>
        <v>5.5392763001483681E-4</v>
      </c>
      <c r="Q217" s="11">
        <v>38386</v>
      </c>
      <c r="R217" s="10">
        <v>4080</v>
      </c>
      <c r="S217" s="10">
        <v>4080</v>
      </c>
      <c r="T217" s="10">
        <v>4040</v>
      </c>
      <c r="U217" s="10">
        <v>4060</v>
      </c>
      <c r="V217" s="10">
        <v>4272200</v>
      </c>
      <c r="W217" s="10">
        <v>4060</v>
      </c>
      <c r="X217" s="19">
        <f t="shared" si="29"/>
        <v>0</v>
      </c>
      <c r="AF217" s="51">
        <f t="shared" si="31"/>
        <v>1.9205286566845341E-11</v>
      </c>
      <c r="AG217" s="51">
        <f t="shared" si="30"/>
        <v>5.1431326109964725E-15</v>
      </c>
    </row>
    <row r="218" spans="1:33" s="1" customFormat="1">
      <c r="A218" s="18">
        <v>38387</v>
      </c>
      <c r="B218" s="19">
        <v>11381.5</v>
      </c>
      <c r="C218" s="19">
        <v>11383.05</v>
      </c>
      <c r="D218" s="19">
        <v>11271.04</v>
      </c>
      <c r="E218" s="19">
        <v>11360.4</v>
      </c>
      <c r="F218" s="19">
        <f t="shared" si="26"/>
        <v>-0.2548325763177417</v>
      </c>
      <c r="G218" s="19"/>
      <c r="H218" s="19"/>
      <c r="I218" s="19"/>
      <c r="J218" s="19"/>
      <c r="K218" s="19"/>
      <c r="L218" s="19"/>
      <c r="M218" s="19"/>
      <c r="N218" s="51">
        <f t="shared" si="27"/>
        <v>-1.6012041684119134E-2</v>
      </c>
      <c r="O218" s="51">
        <f t="shared" si="28"/>
        <v>4.035793619400597E-3</v>
      </c>
      <c r="Q218" s="11">
        <v>38387</v>
      </c>
      <c r="R218" s="10">
        <v>4020</v>
      </c>
      <c r="S218" s="10">
        <v>4050</v>
      </c>
      <c r="T218" s="10">
        <v>3990</v>
      </c>
      <c r="U218" s="10">
        <v>4050</v>
      </c>
      <c r="V218" s="10">
        <v>7653300</v>
      </c>
      <c r="W218" s="10">
        <v>4050</v>
      </c>
      <c r="X218" s="19">
        <f t="shared" si="29"/>
        <v>-0.24691358024691357</v>
      </c>
      <c r="AF218" s="51">
        <f t="shared" si="31"/>
        <v>-1.5004484561155206E-2</v>
      </c>
      <c r="AG218" s="51">
        <f t="shared" si="30"/>
        <v>3.7007928354862562E-3</v>
      </c>
    </row>
    <row r="219" spans="1:33" s="1" customFormat="1">
      <c r="A219" s="18">
        <v>38390</v>
      </c>
      <c r="B219" s="19">
        <v>11393.04</v>
      </c>
      <c r="C219" s="19">
        <v>11531.25</v>
      </c>
      <c r="D219" s="19">
        <v>11381.78</v>
      </c>
      <c r="E219" s="19">
        <v>11499.86</v>
      </c>
      <c r="F219" s="19">
        <f t="shared" si="26"/>
        <v>1.2127104156050676</v>
      </c>
      <c r="G219" s="19"/>
      <c r="H219" s="19"/>
      <c r="I219" s="19"/>
      <c r="J219" s="19"/>
      <c r="K219" s="19"/>
      <c r="L219" s="19"/>
      <c r="M219" s="19"/>
      <c r="N219" s="51">
        <f t="shared" si="27"/>
        <v>1.7958090460104918</v>
      </c>
      <c r="O219" s="51">
        <f t="shared" si="28"/>
        <v>2.1827979631853007</v>
      </c>
      <c r="Q219" s="11">
        <v>38390</v>
      </c>
      <c r="R219" s="10">
        <v>4040</v>
      </c>
      <c r="S219" s="10">
        <v>4060</v>
      </c>
      <c r="T219" s="10">
        <v>4010</v>
      </c>
      <c r="U219" s="10">
        <v>4050</v>
      </c>
      <c r="V219" s="10">
        <v>6215000</v>
      </c>
      <c r="W219" s="10">
        <v>4050</v>
      </c>
      <c r="X219" s="19">
        <f t="shared" si="29"/>
        <v>0</v>
      </c>
      <c r="AF219" s="51">
        <f t="shared" si="31"/>
        <v>1.9205286566845341E-11</v>
      </c>
      <c r="AG219" s="51">
        <f t="shared" si="30"/>
        <v>5.1431326109964725E-15</v>
      </c>
    </row>
    <row r="220" spans="1:33" s="1" customFormat="1">
      <c r="A220" s="18">
        <v>38391</v>
      </c>
      <c r="B220" s="19">
        <v>11504.12</v>
      </c>
      <c r="C220" s="19">
        <v>11519.03</v>
      </c>
      <c r="D220" s="19">
        <v>11464.34</v>
      </c>
      <c r="E220" s="19">
        <v>11490.43</v>
      </c>
      <c r="F220" s="19">
        <f t="shared" si="26"/>
        <v>-8.2068295094267926E-2</v>
      </c>
      <c r="G220" s="19"/>
      <c r="H220" s="19"/>
      <c r="I220" s="19"/>
      <c r="J220" s="19"/>
      <c r="K220" s="19"/>
      <c r="L220" s="19"/>
      <c r="M220" s="19"/>
      <c r="N220" s="51">
        <f t="shared" si="27"/>
        <v>-4.9835902243227823E-4</v>
      </c>
      <c r="O220" s="51">
        <f t="shared" si="28"/>
        <v>3.9511462057767253E-5</v>
      </c>
      <c r="Q220" s="11">
        <v>38391</v>
      </c>
      <c r="R220" s="10">
        <v>4080</v>
      </c>
      <c r="S220" s="10">
        <v>4080</v>
      </c>
      <c r="T220" s="10">
        <v>4060</v>
      </c>
      <c r="U220" s="10">
        <v>4070</v>
      </c>
      <c r="V220" s="10">
        <v>5167900</v>
      </c>
      <c r="W220" s="10">
        <v>4070</v>
      </c>
      <c r="X220" s="19">
        <f t="shared" si="29"/>
        <v>0.49140049140049141</v>
      </c>
      <c r="AF220" s="51">
        <f t="shared" si="31"/>
        <v>0.11885476460866808</v>
      </c>
      <c r="AG220" s="51">
        <f t="shared" si="30"/>
        <v>5.8437118773025092E-2</v>
      </c>
    </row>
    <row r="221" spans="1:33" s="1" customFormat="1">
      <c r="A221" s="18">
        <v>38392</v>
      </c>
      <c r="B221" s="19">
        <v>11519.9</v>
      </c>
      <c r="C221" s="19">
        <v>11538.13</v>
      </c>
      <c r="D221" s="19">
        <v>11457.96</v>
      </c>
      <c r="E221" s="19">
        <v>11473.35</v>
      </c>
      <c r="F221" s="19">
        <f t="shared" si="26"/>
        <v>-0.14886672157652237</v>
      </c>
      <c r="G221" s="19"/>
      <c r="H221" s="19"/>
      <c r="I221" s="19"/>
      <c r="J221" s="19"/>
      <c r="K221" s="19"/>
      <c r="L221" s="19"/>
      <c r="M221" s="19"/>
      <c r="N221" s="51">
        <f t="shared" si="27"/>
        <v>-3.1173541459367507E-3</v>
      </c>
      <c r="O221" s="51">
        <f t="shared" si="28"/>
        <v>4.5538793883654005E-4</v>
      </c>
      <c r="Q221" s="11">
        <v>38392</v>
      </c>
      <c r="R221" s="10">
        <v>4100</v>
      </c>
      <c r="S221" s="10">
        <v>4160</v>
      </c>
      <c r="T221" s="10">
        <v>4090</v>
      </c>
      <c r="U221" s="10">
        <v>4130</v>
      </c>
      <c r="V221" s="10">
        <v>10747500</v>
      </c>
      <c r="W221" s="10">
        <v>4130</v>
      </c>
      <c r="X221" s="19">
        <f t="shared" si="29"/>
        <v>1.4527845036319613</v>
      </c>
      <c r="AF221" s="51">
        <f t="shared" si="31"/>
        <v>3.067917946395311</v>
      </c>
      <c r="AG221" s="51">
        <f t="shared" si="30"/>
        <v>4.457845232473554</v>
      </c>
    </row>
    <row r="222" spans="1:33" s="1" customFormat="1">
      <c r="A222" s="18">
        <v>38393</v>
      </c>
      <c r="B222" s="19">
        <v>11434.89</v>
      </c>
      <c r="C222" s="19">
        <v>11553.73</v>
      </c>
      <c r="D222" s="19">
        <v>11414.99</v>
      </c>
      <c r="E222" s="19">
        <v>11553.56</v>
      </c>
      <c r="F222" s="19">
        <f t="shared" si="26"/>
        <v>0.69424489075228013</v>
      </c>
      <c r="G222" s="19"/>
      <c r="H222" s="19"/>
      <c r="I222" s="19"/>
      <c r="J222" s="19"/>
      <c r="K222" s="19"/>
      <c r="L222" s="19"/>
      <c r="M222" s="19"/>
      <c r="N222" s="51">
        <f t="shared" si="27"/>
        <v>0.33865268232126206</v>
      </c>
      <c r="O222" s="51">
        <f t="shared" si="28"/>
        <v>0.23605109882145436</v>
      </c>
      <c r="Q222" s="11">
        <v>38393</v>
      </c>
      <c r="R222" s="10">
        <v>4110</v>
      </c>
      <c r="S222" s="10">
        <v>4160</v>
      </c>
      <c r="T222" s="10">
        <v>4110</v>
      </c>
      <c r="U222" s="10">
        <v>4160</v>
      </c>
      <c r="V222" s="10">
        <v>7226300</v>
      </c>
      <c r="W222" s="10">
        <v>4160</v>
      </c>
      <c r="X222" s="19">
        <f t="shared" si="29"/>
        <v>0.72115384615384615</v>
      </c>
      <c r="AF222" s="51">
        <f t="shared" si="31"/>
        <v>0.37546330899323377</v>
      </c>
      <c r="AG222" s="51">
        <f t="shared" si="30"/>
        <v>0.27086735760104613</v>
      </c>
    </row>
    <row r="223" spans="1:33" s="1" customFormat="1">
      <c r="A223" s="18">
        <v>38397</v>
      </c>
      <c r="B223" s="19">
        <v>11644.4</v>
      </c>
      <c r="C223" s="19">
        <v>11677.57</v>
      </c>
      <c r="D223" s="19">
        <v>11626.42</v>
      </c>
      <c r="E223" s="19">
        <v>11632.2</v>
      </c>
      <c r="F223" s="19">
        <f t="shared" si="26"/>
        <v>0.67605440071526646</v>
      </c>
      <c r="G223" s="19"/>
      <c r="H223" s="19"/>
      <c r="I223" s="19"/>
      <c r="J223" s="19"/>
      <c r="K223" s="19"/>
      <c r="L223" s="19"/>
      <c r="M223" s="19"/>
      <c r="N223" s="51">
        <f t="shared" si="27"/>
        <v>0.31282499427132227</v>
      </c>
      <c r="O223" s="51">
        <f t="shared" si="28"/>
        <v>0.21235798397876002</v>
      </c>
      <c r="Q223" s="11">
        <v>38397</v>
      </c>
      <c r="R223" s="10">
        <v>4190</v>
      </c>
      <c r="S223" s="10">
        <v>4200</v>
      </c>
      <c r="T223" s="10">
        <v>4170</v>
      </c>
      <c r="U223" s="10">
        <v>4170</v>
      </c>
      <c r="V223" s="10">
        <v>5688600</v>
      </c>
      <c r="W223" s="10">
        <v>4170</v>
      </c>
      <c r="X223" s="19">
        <f t="shared" si="29"/>
        <v>0.23980815347721821</v>
      </c>
      <c r="AF223" s="51">
        <f t="shared" si="31"/>
        <v>1.3837128526608325E-2</v>
      </c>
      <c r="AG223" s="51">
        <f t="shared" si="30"/>
        <v>3.3219617933366178E-3</v>
      </c>
    </row>
    <row r="224" spans="1:33" s="1" customFormat="1">
      <c r="A224" s="18">
        <v>38398</v>
      </c>
      <c r="B224" s="19">
        <v>11648.68</v>
      </c>
      <c r="C224" s="19">
        <v>11676.26</v>
      </c>
      <c r="D224" s="19">
        <v>11635.57</v>
      </c>
      <c r="E224" s="19">
        <v>11646.49</v>
      </c>
      <c r="F224" s="19">
        <f t="shared" si="26"/>
        <v>0.12269791155961199</v>
      </c>
      <c r="G224" s="19"/>
      <c r="H224" s="19"/>
      <c r="I224" s="19"/>
      <c r="J224" s="19"/>
      <c r="K224" s="19"/>
      <c r="L224" s="19"/>
      <c r="M224" s="19"/>
      <c r="N224" s="51">
        <f t="shared" si="27"/>
        <v>1.9758569467111906E-3</v>
      </c>
      <c r="O224" s="51">
        <f t="shared" si="28"/>
        <v>2.4793661307992058E-4</v>
      </c>
      <c r="Q224" s="11">
        <v>38398</v>
      </c>
      <c r="R224" s="10">
        <v>4190</v>
      </c>
      <c r="S224" s="10">
        <v>4190</v>
      </c>
      <c r="T224" s="10">
        <v>4150</v>
      </c>
      <c r="U224" s="10">
        <v>4160</v>
      </c>
      <c r="V224" s="10">
        <v>3995700</v>
      </c>
      <c r="W224" s="10">
        <v>4160</v>
      </c>
      <c r="X224" s="19">
        <f t="shared" si="29"/>
        <v>-0.24038461538461539</v>
      </c>
      <c r="AF224" s="51">
        <f t="shared" si="31"/>
        <v>-1.3844195913511586E-2</v>
      </c>
      <c r="AG224" s="51">
        <f t="shared" si="30"/>
        <v>3.3242242654046715E-3</v>
      </c>
    </row>
    <row r="225" spans="1:33" s="1" customFormat="1">
      <c r="A225" s="18">
        <v>38399</v>
      </c>
      <c r="B225" s="19">
        <v>11629.69</v>
      </c>
      <c r="C225" s="19">
        <v>11684.91</v>
      </c>
      <c r="D225" s="19">
        <v>11585.46</v>
      </c>
      <c r="E225" s="19">
        <v>11601.68</v>
      </c>
      <c r="F225" s="19">
        <f t="shared" si="26"/>
        <v>-0.38623716565186672</v>
      </c>
      <c r="G225" s="19"/>
      <c r="H225" s="19"/>
      <c r="I225" s="19"/>
      <c r="J225" s="19"/>
      <c r="K225" s="19"/>
      <c r="L225" s="19"/>
      <c r="M225" s="19"/>
      <c r="N225" s="51">
        <f t="shared" si="27"/>
        <v>-5.6381031390074436E-2</v>
      </c>
      <c r="O225" s="51">
        <f t="shared" si="28"/>
        <v>2.1619419155079884E-2</v>
      </c>
      <c r="Q225" s="11">
        <v>38399</v>
      </c>
      <c r="R225" s="10">
        <v>4160</v>
      </c>
      <c r="S225" s="10">
        <v>4170</v>
      </c>
      <c r="T225" s="10">
        <v>4140</v>
      </c>
      <c r="U225" s="10">
        <v>4170</v>
      </c>
      <c r="V225" s="10">
        <v>4340300</v>
      </c>
      <c r="W225" s="10">
        <v>4170</v>
      </c>
      <c r="X225" s="19">
        <f t="shared" si="29"/>
        <v>0.23980815347721821</v>
      </c>
      <c r="AF225" s="51">
        <f t="shared" si="31"/>
        <v>1.3837128526608325E-2</v>
      </c>
      <c r="AG225" s="51">
        <f t="shared" si="30"/>
        <v>3.3219617933366178E-3</v>
      </c>
    </row>
    <row r="226" spans="1:33" s="1" customFormat="1">
      <c r="A226" s="18">
        <v>38400</v>
      </c>
      <c r="B226" s="19">
        <v>11583.84</v>
      </c>
      <c r="C226" s="19">
        <v>11638.18</v>
      </c>
      <c r="D226" s="19">
        <v>11574.06</v>
      </c>
      <c r="E226" s="19">
        <v>11582.72</v>
      </c>
      <c r="F226" s="19">
        <f t="shared" si="26"/>
        <v>-0.16369212067632602</v>
      </c>
      <c r="G226" s="19"/>
      <c r="H226" s="19"/>
      <c r="I226" s="19"/>
      <c r="J226" s="19"/>
      <c r="K226" s="19"/>
      <c r="L226" s="19"/>
      <c r="M226" s="19"/>
      <c r="N226" s="51">
        <f t="shared" si="27"/>
        <v>-4.166049595450463E-3</v>
      </c>
      <c r="O226" s="51">
        <f t="shared" si="28"/>
        <v>6.7034634797549526E-4</v>
      </c>
      <c r="Q226" s="11">
        <v>38400</v>
      </c>
      <c r="R226" s="10">
        <v>4130</v>
      </c>
      <c r="S226" s="10">
        <v>4160</v>
      </c>
      <c r="T226" s="10">
        <v>4110</v>
      </c>
      <c r="U226" s="10">
        <v>4120</v>
      </c>
      <c r="V226" s="10">
        <v>4835200</v>
      </c>
      <c r="W226" s="10">
        <v>4120</v>
      </c>
      <c r="X226" s="19">
        <f t="shared" si="29"/>
        <v>-1.2135922330097086</v>
      </c>
      <c r="AF226" s="51">
        <f t="shared" si="31"/>
        <v>-1.7862030720013393</v>
      </c>
      <c r="AG226" s="51">
        <f t="shared" si="30"/>
        <v>2.167243833587714</v>
      </c>
    </row>
    <row r="227" spans="1:33" s="1" customFormat="1">
      <c r="A227" s="18">
        <v>38401</v>
      </c>
      <c r="B227" s="19">
        <v>11562.93</v>
      </c>
      <c r="C227" s="19">
        <v>11660.12</v>
      </c>
      <c r="D227" s="19">
        <v>11562.93</v>
      </c>
      <c r="E227" s="19">
        <v>11660.12</v>
      </c>
      <c r="F227" s="19">
        <f t="shared" si="26"/>
        <v>0.66380105865120986</v>
      </c>
      <c r="G227" s="19"/>
      <c r="H227" s="19"/>
      <c r="I227" s="19"/>
      <c r="J227" s="19"/>
      <c r="K227" s="19"/>
      <c r="L227" s="19"/>
      <c r="M227" s="19"/>
      <c r="N227" s="51">
        <f t="shared" si="27"/>
        <v>0.29618905496371273</v>
      </c>
      <c r="O227" s="51">
        <f t="shared" si="28"/>
        <v>0.19743554431938196</v>
      </c>
      <c r="Q227" s="11">
        <v>38401</v>
      </c>
      <c r="R227" s="10">
        <v>4130</v>
      </c>
      <c r="S227" s="10">
        <v>4180</v>
      </c>
      <c r="T227" s="10">
        <v>4110</v>
      </c>
      <c r="U227" s="10">
        <v>4170</v>
      </c>
      <c r="V227" s="10">
        <v>4715900</v>
      </c>
      <c r="W227" s="10">
        <v>4170</v>
      </c>
      <c r="X227" s="19">
        <f t="shared" si="29"/>
        <v>1.1990407673860912</v>
      </c>
      <c r="AF227" s="51">
        <f t="shared" si="31"/>
        <v>1.7250147221712071</v>
      </c>
      <c r="AG227" s="51">
        <f t="shared" si="30"/>
        <v>2.0688249312929949</v>
      </c>
    </row>
    <row r="228" spans="1:33" s="1" customFormat="1">
      <c r="A228" s="18">
        <v>38404</v>
      </c>
      <c r="B228" s="19">
        <v>11682.19</v>
      </c>
      <c r="C228" s="19">
        <v>11690.49</v>
      </c>
      <c r="D228" s="19">
        <v>11651.02</v>
      </c>
      <c r="E228" s="19">
        <v>11651.02</v>
      </c>
      <c r="F228" s="19">
        <f t="shared" si="26"/>
        <v>-7.8104749627074394E-2</v>
      </c>
      <c r="G228" s="19"/>
      <c r="H228" s="19"/>
      <c r="I228" s="19"/>
      <c r="J228" s="19"/>
      <c r="K228" s="19"/>
      <c r="L228" s="19"/>
      <c r="M228" s="19"/>
      <c r="N228" s="51">
        <f t="shared" si="27"/>
        <v>-4.2729096412745835E-4</v>
      </c>
      <c r="O228" s="51">
        <f t="shared" si="28"/>
        <v>3.2183376945791068E-5</v>
      </c>
      <c r="Q228" s="11">
        <v>38404</v>
      </c>
      <c r="R228" s="10">
        <v>4170</v>
      </c>
      <c r="S228" s="10">
        <v>4170</v>
      </c>
      <c r="T228" s="10">
        <v>4120</v>
      </c>
      <c r="U228" s="10">
        <v>4130</v>
      </c>
      <c r="V228" s="10">
        <v>5802500</v>
      </c>
      <c r="W228" s="10">
        <v>4130</v>
      </c>
      <c r="X228" s="19">
        <f t="shared" si="29"/>
        <v>-0.96852300242130751</v>
      </c>
      <c r="AF228" s="51">
        <f t="shared" si="31"/>
        <v>-0.90775681984649292</v>
      </c>
      <c r="AG228" s="51">
        <f t="shared" si="30"/>
        <v>0.87894026538844627</v>
      </c>
    </row>
    <row r="229" spans="1:33" s="1" customFormat="1">
      <c r="A229" s="18">
        <v>38405</v>
      </c>
      <c r="B229" s="19">
        <v>11636.47</v>
      </c>
      <c r="C229" s="19">
        <v>11651.51</v>
      </c>
      <c r="D229" s="19">
        <v>11592.04</v>
      </c>
      <c r="E229" s="19">
        <v>11597.71</v>
      </c>
      <c r="F229" s="19">
        <f t="shared" si="26"/>
        <v>-0.45965970868388079</v>
      </c>
      <c r="G229" s="19"/>
      <c r="H229" s="19"/>
      <c r="I229" s="19"/>
      <c r="J229" s="19"/>
      <c r="K229" s="19"/>
      <c r="L229" s="19"/>
      <c r="M229" s="19"/>
      <c r="N229" s="51">
        <f t="shared" si="27"/>
        <v>-9.5365408851345146E-2</v>
      </c>
      <c r="O229" s="51">
        <f t="shared" si="28"/>
        <v>4.3570027431857672E-2</v>
      </c>
      <c r="Q229" s="11">
        <v>38405</v>
      </c>
      <c r="R229" s="10">
        <v>4120</v>
      </c>
      <c r="S229" s="10">
        <v>4130</v>
      </c>
      <c r="T229" s="10">
        <v>4070</v>
      </c>
      <c r="U229" s="10">
        <v>4090</v>
      </c>
      <c r="V229" s="10">
        <v>6984700</v>
      </c>
      <c r="W229" s="10">
        <v>4090</v>
      </c>
      <c r="X229" s="19">
        <f t="shared" si="29"/>
        <v>-0.97799511002444983</v>
      </c>
      <c r="AF229" s="51">
        <f t="shared" si="31"/>
        <v>-0.93465910579639822</v>
      </c>
      <c r="AG229" s="51">
        <f t="shared" si="30"/>
        <v>0.91384173539924562</v>
      </c>
    </row>
    <row r="230" spans="1:33" s="1" customFormat="1">
      <c r="A230" s="18">
        <v>38406</v>
      </c>
      <c r="B230" s="19">
        <v>11510.76</v>
      </c>
      <c r="C230" s="19">
        <v>11510.76</v>
      </c>
      <c r="D230" s="19">
        <v>11452.42</v>
      </c>
      <c r="E230" s="19">
        <v>11500.18</v>
      </c>
      <c r="F230" s="19">
        <f t="shared" si="26"/>
        <v>-0.84807368232496216</v>
      </c>
      <c r="G230" s="19"/>
      <c r="H230" s="19"/>
      <c r="I230" s="19"/>
      <c r="J230" s="19"/>
      <c r="K230" s="19"/>
      <c r="L230" s="19"/>
      <c r="M230" s="19"/>
      <c r="N230" s="51">
        <f t="shared" si="27"/>
        <v>-0.60396935683966002</v>
      </c>
      <c r="O230" s="51">
        <f t="shared" si="28"/>
        <v>0.51052836075732722</v>
      </c>
      <c r="Q230" s="11">
        <v>38406</v>
      </c>
      <c r="R230" s="10">
        <v>4050</v>
      </c>
      <c r="S230" s="10">
        <v>4060</v>
      </c>
      <c r="T230" s="10">
        <v>4040</v>
      </c>
      <c r="U230" s="10">
        <v>4050</v>
      </c>
      <c r="V230" s="10">
        <v>4760300</v>
      </c>
      <c r="W230" s="10">
        <v>4050</v>
      </c>
      <c r="X230" s="19">
        <f t="shared" si="29"/>
        <v>-0.98765432098765427</v>
      </c>
      <c r="AF230" s="51">
        <f t="shared" si="31"/>
        <v>-0.96263486228725792</v>
      </c>
      <c r="AG230" s="51">
        <f t="shared" si="30"/>
        <v>0.95049268981714929</v>
      </c>
    </row>
    <row r="231" spans="1:33" s="1" customFormat="1">
      <c r="A231" s="18">
        <v>38407</v>
      </c>
      <c r="B231" s="19">
        <v>11513.84</v>
      </c>
      <c r="C231" s="19">
        <v>11557.86</v>
      </c>
      <c r="D231" s="19">
        <v>11507.2</v>
      </c>
      <c r="E231" s="19">
        <v>11531.15</v>
      </c>
      <c r="F231" s="19">
        <f t="shared" si="26"/>
        <v>0.26857685486702837</v>
      </c>
      <c r="G231" s="19"/>
      <c r="H231" s="19"/>
      <c r="I231" s="19"/>
      <c r="J231" s="19"/>
      <c r="K231" s="19"/>
      <c r="L231" s="19"/>
      <c r="M231" s="19"/>
      <c r="N231" s="51">
        <f t="shared" si="27"/>
        <v>1.9982379411459219E-2</v>
      </c>
      <c r="O231" s="51">
        <f t="shared" si="28"/>
        <v>5.4224588850091638E-3</v>
      </c>
      <c r="Q231" s="11">
        <v>38407</v>
      </c>
      <c r="R231" s="10">
        <v>4050</v>
      </c>
      <c r="S231" s="10">
        <v>4060</v>
      </c>
      <c r="T231" s="10">
        <v>4010</v>
      </c>
      <c r="U231" s="10">
        <v>4040</v>
      </c>
      <c r="V231" s="10">
        <v>5301400</v>
      </c>
      <c r="W231" s="10">
        <v>4040</v>
      </c>
      <c r="X231" s="19">
        <f t="shared" si="29"/>
        <v>-0.24752475247524752</v>
      </c>
      <c r="AF231" s="51">
        <f t="shared" si="31"/>
        <v>-1.5116301593763285E-2</v>
      </c>
      <c r="AG231" s="51">
        <f t="shared" si="30"/>
        <v>3.73761069871912E-3</v>
      </c>
    </row>
    <row r="232" spans="1:33" s="1" customFormat="1">
      <c r="A232" s="18">
        <v>38408</v>
      </c>
      <c r="B232" s="19">
        <v>11585.84</v>
      </c>
      <c r="C232" s="19">
        <v>11677.2</v>
      </c>
      <c r="D232" s="19">
        <v>11585.46</v>
      </c>
      <c r="E232" s="19">
        <v>11658.25</v>
      </c>
      <c r="F232" s="19">
        <f t="shared" si="26"/>
        <v>1.0902150837389861</v>
      </c>
      <c r="G232" s="19"/>
      <c r="H232" s="19"/>
      <c r="I232" s="19"/>
      <c r="J232" s="19"/>
      <c r="K232" s="19"/>
      <c r="L232" s="19"/>
      <c r="M232" s="19"/>
      <c r="N232" s="51">
        <f t="shared" si="27"/>
        <v>1.305752256747718</v>
      </c>
      <c r="O232" s="51">
        <f t="shared" si="28"/>
        <v>1.4271875444334916</v>
      </c>
      <c r="Q232" s="11">
        <v>38408</v>
      </c>
      <c r="R232" s="10">
        <v>4050</v>
      </c>
      <c r="S232" s="10">
        <v>4070</v>
      </c>
      <c r="T232" s="10">
        <v>4040</v>
      </c>
      <c r="U232" s="10">
        <v>4040</v>
      </c>
      <c r="V232" s="10">
        <v>4845700</v>
      </c>
      <c r="W232" s="10">
        <v>4040</v>
      </c>
      <c r="X232" s="19">
        <f t="shared" si="29"/>
        <v>0</v>
      </c>
      <c r="AF232" s="51">
        <f t="shared" si="31"/>
        <v>1.9205286566845341E-11</v>
      </c>
      <c r="AG232" s="51">
        <f t="shared" si="30"/>
        <v>5.1431326109964725E-15</v>
      </c>
    </row>
    <row r="233" spans="1:33" s="1" customFormat="1">
      <c r="A233" s="18">
        <v>38411</v>
      </c>
      <c r="B233" s="19">
        <v>11742.01</v>
      </c>
      <c r="C233" s="19">
        <v>11754.9</v>
      </c>
      <c r="D233" s="19">
        <v>11704.32</v>
      </c>
      <c r="E233" s="19">
        <v>11740.6</v>
      </c>
      <c r="F233" s="19">
        <f t="shared" si="26"/>
        <v>0.70141219358465812</v>
      </c>
      <c r="G233" s="19"/>
      <c r="H233" s="19"/>
      <c r="I233" s="19"/>
      <c r="J233" s="19"/>
      <c r="K233" s="19"/>
      <c r="L233" s="19"/>
      <c r="M233" s="19"/>
      <c r="N233" s="51">
        <f t="shared" si="27"/>
        <v>0.34920719192490085</v>
      </c>
      <c r="O233" s="51">
        <f t="shared" si="28"/>
        <v>0.2459107829590714</v>
      </c>
      <c r="Q233" s="11">
        <v>38411</v>
      </c>
      <c r="R233" s="10">
        <v>4090</v>
      </c>
      <c r="S233" s="10">
        <v>4100</v>
      </c>
      <c r="T233" s="10">
        <v>4050</v>
      </c>
      <c r="U233" s="10">
        <v>4070</v>
      </c>
      <c r="V233" s="10">
        <v>4891500</v>
      </c>
      <c r="W233" s="10">
        <v>4070</v>
      </c>
      <c r="X233" s="19">
        <f t="shared" si="29"/>
        <v>0.73710073710073709</v>
      </c>
      <c r="AF233" s="51">
        <f t="shared" si="31"/>
        <v>0.40091638346934977</v>
      </c>
      <c r="AG233" s="51">
        <f t="shared" si="30"/>
        <v>0.29562312627812681</v>
      </c>
    </row>
    <row r="234" spans="1:33" s="1" customFormat="1">
      <c r="A234" s="18">
        <v>38412</v>
      </c>
      <c r="B234" s="19">
        <v>11734.14</v>
      </c>
      <c r="C234" s="19">
        <v>11780.53</v>
      </c>
      <c r="D234" s="19">
        <v>11719.77</v>
      </c>
      <c r="E234" s="19">
        <v>11780.53</v>
      </c>
      <c r="F234" s="19">
        <f t="shared" si="26"/>
        <v>0.33894909651773131</v>
      </c>
      <c r="G234" s="19"/>
      <c r="H234" s="19"/>
      <c r="I234" s="19"/>
      <c r="J234" s="19"/>
      <c r="K234" s="19"/>
      <c r="L234" s="19"/>
      <c r="M234" s="19"/>
      <c r="N234" s="51">
        <f t="shared" si="27"/>
        <v>3.9908515736119192E-2</v>
      </c>
      <c r="O234" s="51">
        <f t="shared" si="28"/>
        <v>1.3638107245554049E-2</v>
      </c>
      <c r="Q234" s="11">
        <v>38412</v>
      </c>
      <c r="R234" s="10">
        <v>4060</v>
      </c>
      <c r="S234" s="10">
        <v>4080</v>
      </c>
      <c r="T234" s="10">
        <v>4030</v>
      </c>
      <c r="U234" s="10">
        <v>4040</v>
      </c>
      <c r="V234" s="10">
        <v>4659700</v>
      </c>
      <c r="W234" s="10">
        <v>4040</v>
      </c>
      <c r="X234" s="19">
        <f t="shared" si="29"/>
        <v>-0.74257425742574257</v>
      </c>
      <c r="AF234" s="51">
        <f t="shared" si="31"/>
        <v>-0.40902487407704585</v>
      </c>
      <c r="AG234" s="51">
        <f t="shared" si="30"/>
        <v>0.30362180619373835</v>
      </c>
    </row>
    <row r="235" spans="1:33" s="1" customFormat="1">
      <c r="A235" s="18">
        <v>38413</v>
      </c>
      <c r="B235" s="19">
        <v>11804.84</v>
      </c>
      <c r="C235" s="19">
        <v>11831.69</v>
      </c>
      <c r="D235" s="19">
        <v>11780.61</v>
      </c>
      <c r="E235" s="19">
        <v>11813.71</v>
      </c>
      <c r="F235" s="19">
        <f t="shared" si="26"/>
        <v>0.28086011930205224</v>
      </c>
      <c r="G235" s="19"/>
      <c r="H235" s="19"/>
      <c r="I235" s="19"/>
      <c r="J235" s="19"/>
      <c r="K235" s="19"/>
      <c r="L235" s="19"/>
      <c r="M235" s="19"/>
      <c r="N235" s="51">
        <f t="shared" si="27"/>
        <v>2.2820581866391302E-2</v>
      </c>
      <c r="O235" s="51">
        <f t="shared" si="28"/>
        <v>6.472950484154325E-3</v>
      </c>
      <c r="Q235" s="11">
        <v>38413</v>
      </c>
      <c r="R235" s="10">
        <v>4080</v>
      </c>
      <c r="S235" s="10">
        <v>4090</v>
      </c>
      <c r="T235" s="10">
        <v>4060</v>
      </c>
      <c r="U235" s="10">
        <v>4080</v>
      </c>
      <c r="V235" s="10">
        <v>4027400</v>
      </c>
      <c r="W235" s="10">
        <v>4080</v>
      </c>
      <c r="X235" s="19">
        <f t="shared" si="29"/>
        <v>0.98039215686274506</v>
      </c>
      <c r="AF235" s="51">
        <f t="shared" si="31"/>
        <v>0.94309474201760646</v>
      </c>
      <c r="AG235" s="51">
        <f t="shared" si="30"/>
        <v>0.92485524690644716</v>
      </c>
    </row>
    <row r="236" spans="1:33" s="1" customFormat="1">
      <c r="A236" s="18">
        <v>38414</v>
      </c>
      <c r="B236" s="19">
        <v>11790.91</v>
      </c>
      <c r="C236" s="19">
        <v>11856.46</v>
      </c>
      <c r="D236" s="19">
        <v>11790.91</v>
      </c>
      <c r="E236" s="19">
        <v>11856.46</v>
      </c>
      <c r="F236" s="19">
        <f t="shared" si="26"/>
        <v>0.3605629336243702</v>
      </c>
      <c r="G236" s="19"/>
      <c r="H236" s="19"/>
      <c r="I236" s="19"/>
      <c r="J236" s="19"/>
      <c r="K236" s="19"/>
      <c r="L236" s="19"/>
      <c r="M236" s="19"/>
      <c r="N236" s="51">
        <f t="shared" si="27"/>
        <v>4.7969885737151857E-2</v>
      </c>
      <c r="O236" s="51">
        <f t="shared" si="28"/>
        <v>1.7429766884649596E-2</v>
      </c>
      <c r="Q236" s="11">
        <v>38414</v>
      </c>
      <c r="R236" s="10">
        <v>4080</v>
      </c>
      <c r="S236" s="10">
        <v>4090</v>
      </c>
      <c r="T236" s="10">
        <v>4070</v>
      </c>
      <c r="U236" s="10">
        <v>4090</v>
      </c>
      <c r="V236" s="10">
        <v>4913800</v>
      </c>
      <c r="W236" s="10">
        <v>4090</v>
      </c>
      <c r="X236" s="19">
        <f t="shared" si="29"/>
        <v>0.24449877750611246</v>
      </c>
      <c r="AF236" s="51">
        <f t="shared" si="31"/>
        <v>1.466413107530383E-2</v>
      </c>
      <c r="AG236" s="51">
        <f t="shared" si="30"/>
        <v>3.5892891424701575E-3</v>
      </c>
    </row>
    <row r="237" spans="1:33" s="1" customFormat="1">
      <c r="A237" s="18">
        <v>38415</v>
      </c>
      <c r="B237" s="19">
        <v>11815.79</v>
      </c>
      <c r="C237" s="19">
        <v>11881.98</v>
      </c>
      <c r="D237" s="19">
        <v>11769.67</v>
      </c>
      <c r="E237" s="19">
        <v>11873.05</v>
      </c>
      <c r="F237" s="19">
        <f t="shared" si="26"/>
        <v>0.13972820800047289</v>
      </c>
      <c r="G237" s="19"/>
      <c r="H237" s="19"/>
      <c r="I237" s="19"/>
      <c r="J237" s="19"/>
      <c r="K237" s="19"/>
      <c r="L237" s="19"/>
      <c r="M237" s="19"/>
      <c r="N237" s="51">
        <f t="shared" si="27"/>
        <v>2.8944555086978189E-3</v>
      </c>
      <c r="O237" s="51">
        <f t="shared" si="28"/>
        <v>4.1249862423152809E-4</v>
      </c>
      <c r="Q237" s="11">
        <v>38415</v>
      </c>
      <c r="R237" s="10">
        <v>4080</v>
      </c>
      <c r="S237" s="10">
        <v>4100</v>
      </c>
      <c r="T237" s="10">
        <v>4060</v>
      </c>
      <c r="U237" s="10">
        <v>4090</v>
      </c>
      <c r="V237" s="10">
        <v>4557700</v>
      </c>
      <c r="W237" s="10">
        <v>4090</v>
      </c>
      <c r="X237" s="19">
        <f t="shared" si="29"/>
        <v>0</v>
      </c>
      <c r="AF237" s="51">
        <f t="shared" si="31"/>
        <v>1.9205286566845341E-11</v>
      </c>
      <c r="AG237" s="51">
        <f t="shared" si="30"/>
        <v>5.1431326109964725E-15</v>
      </c>
    </row>
    <row r="238" spans="1:33" s="1" customFormat="1">
      <c r="A238" s="18">
        <v>38418</v>
      </c>
      <c r="B238" s="19">
        <v>11935.8</v>
      </c>
      <c r="C238" s="19">
        <v>11975.46</v>
      </c>
      <c r="D238" s="19">
        <v>11917.77</v>
      </c>
      <c r="E238" s="19">
        <v>11925.36</v>
      </c>
      <c r="F238" s="19">
        <f t="shared" si="26"/>
        <v>0.43864503880806371</v>
      </c>
      <c r="G238" s="19"/>
      <c r="H238" s="19"/>
      <c r="I238" s="19"/>
      <c r="J238" s="19"/>
      <c r="K238" s="19"/>
      <c r="L238" s="19"/>
      <c r="M238" s="19"/>
      <c r="N238" s="51">
        <f t="shared" si="27"/>
        <v>8.6017366685240043E-2</v>
      </c>
      <c r="O238" s="51">
        <f t="shared" si="28"/>
        <v>3.7970663905628595E-2</v>
      </c>
      <c r="Q238" s="11">
        <v>38418</v>
      </c>
      <c r="R238" s="10">
        <v>4120</v>
      </c>
      <c r="S238" s="10">
        <v>4120</v>
      </c>
      <c r="T238" s="10">
        <v>4090</v>
      </c>
      <c r="U238" s="10">
        <v>4110</v>
      </c>
      <c r="V238" s="10">
        <v>4563800</v>
      </c>
      <c r="W238" s="10">
        <v>4110</v>
      </c>
      <c r="X238" s="19">
        <f t="shared" si="29"/>
        <v>0.48661800486618007</v>
      </c>
      <c r="AF238" s="51">
        <f t="shared" si="31"/>
        <v>0.11542006981647737</v>
      </c>
      <c r="AG238" s="51">
        <f t="shared" si="30"/>
        <v>5.6196393331093657E-2</v>
      </c>
    </row>
    <row r="239" spans="1:33" s="1" customFormat="1">
      <c r="A239" s="18">
        <v>38419</v>
      </c>
      <c r="B239" s="19">
        <v>11936.84</v>
      </c>
      <c r="C239" s="19">
        <v>11936.84</v>
      </c>
      <c r="D239" s="19">
        <v>11878.89</v>
      </c>
      <c r="E239" s="19">
        <v>11886.91</v>
      </c>
      <c r="F239" s="19">
        <f t="shared" si="26"/>
        <v>-0.32346505525826924</v>
      </c>
      <c r="G239" s="19"/>
      <c r="H239" s="19"/>
      <c r="I239" s="19"/>
      <c r="J239" s="19"/>
      <c r="K239" s="19"/>
      <c r="L239" s="19"/>
      <c r="M239" s="19"/>
      <c r="N239" s="51">
        <f t="shared" si="27"/>
        <v>-3.2977305649594557E-2</v>
      </c>
      <c r="O239" s="51">
        <f t="shared" si="28"/>
        <v>1.0575158680536302E-2</v>
      </c>
      <c r="Q239" s="11">
        <v>38419</v>
      </c>
      <c r="R239" s="10">
        <v>4120</v>
      </c>
      <c r="S239" s="10">
        <v>4120</v>
      </c>
      <c r="T239" s="10">
        <v>4100</v>
      </c>
      <c r="U239" s="10">
        <v>4110</v>
      </c>
      <c r="V239" s="10">
        <v>4067200</v>
      </c>
      <c r="W239" s="10">
        <v>4110</v>
      </c>
      <c r="X239" s="19">
        <f t="shared" si="29"/>
        <v>0</v>
      </c>
      <c r="AF239" s="51">
        <f t="shared" si="31"/>
        <v>1.9205286566845341E-11</v>
      </c>
      <c r="AG239" s="51">
        <f t="shared" si="30"/>
        <v>5.1431326109964725E-15</v>
      </c>
    </row>
    <row r="240" spans="1:33" s="1" customFormat="1">
      <c r="A240" s="18">
        <v>38420</v>
      </c>
      <c r="B240" s="19">
        <v>11882.25</v>
      </c>
      <c r="C240" s="19">
        <v>11966.69</v>
      </c>
      <c r="D240" s="19">
        <v>11882.25</v>
      </c>
      <c r="E240" s="19">
        <v>11966.69</v>
      </c>
      <c r="F240" s="19">
        <f t="shared" si="26"/>
        <v>0.66668393682798377</v>
      </c>
      <c r="G240" s="19"/>
      <c r="H240" s="19"/>
      <c r="I240" s="19"/>
      <c r="J240" s="19"/>
      <c r="K240" s="19"/>
      <c r="L240" s="19"/>
      <c r="M240" s="19"/>
      <c r="N240" s="51">
        <f t="shared" si="27"/>
        <v>0.3000486089127955</v>
      </c>
      <c r="O240" s="51">
        <f t="shared" si="28"/>
        <v>0.20087327340680214</v>
      </c>
      <c r="Q240" s="11">
        <v>38420</v>
      </c>
      <c r="R240" s="10">
        <v>4100</v>
      </c>
      <c r="S240" s="10">
        <v>4140</v>
      </c>
      <c r="T240" s="10">
        <v>4090</v>
      </c>
      <c r="U240" s="10">
        <v>4130</v>
      </c>
      <c r="V240" s="10">
        <v>5676700</v>
      </c>
      <c r="W240" s="10">
        <v>4130</v>
      </c>
      <c r="X240" s="19">
        <f t="shared" si="29"/>
        <v>0.48426150121065376</v>
      </c>
      <c r="AF240" s="51">
        <f t="shared" si="31"/>
        <v>0.11375228531174209</v>
      </c>
      <c r="AG240" s="51">
        <f t="shared" si="30"/>
        <v>5.5116315057746217E-2</v>
      </c>
    </row>
    <row r="241" spans="1:33" s="1" customFormat="1">
      <c r="A241" s="18">
        <v>38421</v>
      </c>
      <c r="B241" s="19">
        <v>11892.38</v>
      </c>
      <c r="C241" s="19">
        <v>11959.18</v>
      </c>
      <c r="D241" s="19">
        <v>11863.54</v>
      </c>
      <c r="E241" s="19">
        <v>11864.91</v>
      </c>
      <c r="F241" s="19">
        <f t="shared" si="26"/>
        <v>-0.8578236160240631</v>
      </c>
      <c r="G241" s="19"/>
      <c r="H241" s="19"/>
      <c r="I241" s="19"/>
      <c r="J241" s="19"/>
      <c r="K241" s="19"/>
      <c r="L241" s="19"/>
      <c r="M241" s="19"/>
      <c r="N241" s="51">
        <f t="shared" si="27"/>
        <v>-0.62511069970473421</v>
      </c>
      <c r="O241" s="51">
        <f t="shared" si="28"/>
        <v>0.53449368294988031</v>
      </c>
      <c r="Q241" s="11">
        <v>38421</v>
      </c>
      <c r="R241" s="10">
        <v>4090</v>
      </c>
      <c r="S241" s="10">
        <v>4120</v>
      </c>
      <c r="T241" s="10">
        <v>4090</v>
      </c>
      <c r="U241" s="10">
        <v>4110</v>
      </c>
      <c r="V241" s="10">
        <v>4792300</v>
      </c>
      <c r="W241" s="10">
        <v>4110</v>
      </c>
      <c r="X241" s="19">
        <f t="shared" si="29"/>
        <v>-0.48661800486618007</v>
      </c>
      <c r="AF241" s="51">
        <f t="shared" si="31"/>
        <v>-0.11503958741646966</v>
      </c>
      <c r="AG241" s="51">
        <f t="shared" si="30"/>
        <v>5.5949527166078983E-2</v>
      </c>
    </row>
    <row r="242" spans="1:33" s="1" customFormat="1">
      <c r="A242" s="18">
        <v>38422</v>
      </c>
      <c r="B242" s="19">
        <v>11838.02</v>
      </c>
      <c r="C242" s="19">
        <v>11964.21</v>
      </c>
      <c r="D242" s="19">
        <v>11838.02</v>
      </c>
      <c r="E242" s="19">
        <v>11923.89</v>
      </c>
      <c r="F242" s="19">
        <f t="shared" si="26"/>
        <v>0.49463723667359871</v>
      </c>
      <c r="G242" s="19"/>
      <c r="H242" s="19"/>
      <c r="I242" s="19"/>
      <c r="J242" s="19"/>
      <c r="K242" s="19"/>
      <c r="L242" s="19"/>
      <c r="M242" s="19"/>
      <c r="N242" s="51">
        <f t="shared" si="27"/>
        <v>0.12307675186424262</v>
      </c>
      <c r="O242" s="51">
        <f t="shared" si="28"/>
        <v>6.1221133786847376E-2</v>
      </c>
      <c r="Q242" s="11">
        <v>38422</v>
      </c>
      <c r="R242" s="10">
        <v>4130</v>
      </c>
      <c r="S242" s="10">
        <v>4150</v>
      </c>
      <c r="T242" s="10">
        <v>4100</v>
      </c>
      <c r="U242" s="10">
        <v>4100</v>
      </c>
      <c r="V242" s="10">
        <v>12727600</v>
      </c>
      <c r="W242" s="10">
        <v>4100</v>
      </c>
      <c r="X242" s="19">
        <f t="shared" si="29"/>
        <v>-0.24390243902439024</v>
      </c>
      <c r="AF242" s="51">
        <f t="shared" si="31"/>
        <v>-1.4461625671704007E-2</v>
      </c>
      <c r="AG242" s="51">
        <f t="shared" si="30"/>
        <v>3.5233529827096602E-3</v>
      </c>
    </row>
    <row r="243" spans="1:33" s="1" customFormat="1">
      <c r="A243" s="18">
        <v>38425</v>
      </c>
      <c r="B243" s="19">
        <v>11947.29</v>
      </c>
      <c r="C243" s="19">
        <v>11955.29</v>
      </c>
      <c r="D243" s="19">
        <v>11850.25</v>
      </c>
      <c r="E243" s="19">
        <v>11850.25</v>
      </c>
      <c r="F243" s="19">
        <f t="shared" si="26"/>
        <v>-0.62142148899811744</v>
      </c>
      <c r="G243" s="19"/>
      <c r="H243" s="19"/>
      <c r="I243" s="19"/>
      <c r="J243" s="19"/>
      <c r="K243" s="19"/>
      <c r="L243" s="19"/>
      <c r="M243" s="19"/>
      <c r="N243" s="51">
        <f t="shared" si="27"/>
        <v>-0.23675886252489617</v>
      </c>
      <c r="O243" s="51">
        <f t="shared" si="28"/>
        <v>0.14646763183938183</v>
      </c>
      <c r="Q243" s="11">
        <v>38425</v>
      </c>
      <c r="R243" s="10">
        <v>4130</v>
      </c>
      <c r="S243" s="10">
        <v>4130</v>
      </c>
      <c r="T243" s="10">
        <v>4100</v>
      </c>
      <c r="U243" s="10">
        <v>4100</v>
      </c>
      <c r="V243" s="10">
        <v>2876500</v>
      </c>
      <c r="W243" s="10">
        <v>4100</v>
      </c>
      <c r="X243" s="19">
        <f t="shared" si="29"/>
        <v>0</v>
      </c>
      <c r="AF243" s="51">
        <f t="shared" si="31"/>
        <v>1.9205286566845341E-11</v>
      </c>
      <c r="AG243" s="51">
        <f t="shared" si="30"/>
        <v>5.1431326109964725E-15</v>
      </c>
    </row>
    <row r="244" spans="1:33" s="1" customFormat="1">
      <c r="A244" s="18">
        <v>38426</v>
      </c>
      <c r="B244" s="19">
        <v>11899.2</v>
      </c>
      <c r="C244" s="19">
        <v>11912.81</v>
      </c>
      <c r="D244" s="19">
        <v>11785.16</v>
      </c>
      <c r="E244" s="19">
        <v>11821.09</v>
      </c>
      <c r="F244" s="19">
        <f t="shared" si="26"/>
        <v>-0.24667775983432874</v>
      </c>
      <c r="G244" s="19"/>
      <c r="H244" s="19"/>
      <c r="I244" s="19"/>
      <c r="J244" s="19"/>
      <c r="K244" s="19"/>
      <c r="L244" s="19"/>
      <c r="M244" s="19"/>
      <c r="N244" s="51">
        <f t="shared" si="27"/>
        <v>-1.4507608608903729E-2</v>
      </c>
      <c r="O244" s="51">
        <f t="shared" si="28"/>
        <v>3.5382982749487383E-3</v>
      </c>
      <c r="Q244" s="11">
        <v>38426</v>
      </c>
      <c r="R244" s="10">
        <v>4100</v>
      </c>
      <c r="S244" s="10">
        <v>4110</v>
      </c>
      <c r="T244" s="10">
        <v>4040</v>
      </c>
      <c r="U244" s="10">
        <v>4060</v>
      </c>
      <c r="V244" s="10">
        <v>6868100</v>
      </c>
      <c r="W244" s="10">
        <v>4060</v>
      </c>
      <c r="X244" s="19">
        <f t="shared" si="29"/>
        <v>-0.98522167487684731</v>
      </c>
      <c r="AF244" s="51">
        <f t="shared" si="31"/>
        <v>-0.95553738258014975</v>
      </c>
      <c r="AG244" s="51">
        <f t="shared" si="30"/>
        <v>0.9411602497079633</v>
      </c>
    </row>
    <row r="245" spans="1:33" s="1" customFormat="1">
      <c r="A245" s="18">
        <v>38427</v>
      </c>
      <c r="B245" s="19">
        <v>11822.18</v>
      </c>
      <c r="C245" s="19">
        <v>11873.18</v>
      </c>
      <c r="D245" s="19">
        <v>11793.03</v>
      </c>
      <c r="E245" s="19">
        <v>11873.18</v>
      </c>
      <c r="F245" s="19">
        <f t="shared" si="26"/>
        <v>0.43871987117183553</v>
      </c>
      <c r="G245" s="19"/>
      <c r="H245" s="19"/>
      <c r="I245" s="19"/>
      <c r="J245" s="19"/>
      <c r="K245" s="19"/>
      <c r="L245" s="19"/>
      <c r="M245" s="19"/>
      <c r="N245" s="51">
        <f t="shared" si="27"/>
        <v>8.6061119745476228E-2</v>
      </c>
      <c r="O245" s="51">
        <f t="shared" si="28"/>
        <v>3.7996417985046368E-2</v>
      </c>
      <c r="Q245" s="11">
        <v>38427</v>
      </c>
      <c r="R245" s="10">
        <v>4060</v>
      </c>
      <c r="S245" s="10">
        <v>4070</v>
      </c>
      <c r="T245" s="10">
        <v>4040</v>
      </c>
      <c r="U245" s="10">
        <v>4070</v>
      </c>
      <c r="V245" s="10">
        <v>5700300</v>
      </c>
      <c r="W245" s="10">
        <v>4070</v>
      </c>
      <c r="X245" s="19">
        <f t="shared" si="29"/>
        <v>0.24570024570024571</v>
      </c>
      <c r="AF245" s="51">
        <f t="shared" si="31"/>
        <v>1.4881135106692511E-2</v>
      </c>
      <c r="AG245" s="51">
        <f t="shared" si="30"/>
        <v>3.6602836865741325E-3</v>
      </c>
    </row>
    <row r="246" spans="1:33" s="1" customFormat="1">
      <c r="A246" s="18">
        <v>38428</v>
      </c>
      <c r="B246" s="19">
        <v>11785.95</v>
      </c>
      <c r="C246" s="19">
        <v>11808.04</v>
      </c>
      <c r="D246" s="19">
        <v>11754.98</v>
      </c>
      <c r="E246" s="19">
        <v>11775.5</v>
      </c>
      <c r="F246" s="19">
        <f t="shared" si="26"/>
        <v>-0.82951891639421083</v>
      </c>
      <c r="G246" s="19"/>
      <c r="H246" s="19"/>
      <c r="I246" s="19"/>
      <c r="J246" s="19"/>
      <c r="K246" s="19"/>
      <c r="L246" s="19"/>
      <c r="M246" s="19"/>
      <c r="N246" s="51">
        <f t="shared" si="27"/>
        <v>-0.56506316868962969</v>
      </c>
      <c r="O246" s="51">
        <f t="shared" si="28"/>
        <v>0.46715679191998422</v>
      </c>
      <c r="Q246" s="11">
        <v>38428</v>
      </c>
      <c r="R246" s="10">
        <v>4030</v>
      </c>
      <c r="S246" s="10">
        <v>4050</v>
      </c>
      <c r="T246" s="10">
        <v>3990</v>
      </c>
      <c r="U246" s="10">
        <v>4000</v>
      </c>
      <c r="V246" s="10">
        <v>8486300</v>
      </c>
      <c r="W246" s="10">
        <v>4000</v>
      </c>
      <c r="X246" s="19">
        <f t="shared" si="29"/>
        <v>-1.7500000000000002</v>
      </c>
      <c r="AF246" s="51">
        <f t="shared" si="31"/>
        <v>-5.3569149846213566</v>
      </c>
      <c r="AG246" s="51">
        <f t="shared" si="30"/>
        <v>9.373166653285157</v>
      </c>
    </row>
    <row r="247" spans="1:33" s="1" customFormat="1">
      <c r="A247" s="18">
        <v>38429</v>
      </c>
      <c r="B247" s="19">
        <v>11792.29</v>
      </c>
      <c r="C247" s="19">
        <v>11922.54</v>
      </c>
      <c r="D247" s="19">
        <v>11790.96</v>
      </c>
      <c r="E247" s="19">
        <v>11879.81</v>
      </c>
      <c r="F247" s="19">
        <f t="shared" si="26"/>
        <v>0.87804434582707558</v>
      </c>
      <c r="G247" s="19"/>
      <c r="H247" s="19"/>
      <c r="I247" s="19"/>
      <c r="J247" s="19"/>
      <c r="K247" s="19"/>
      <c r="L247" s="19"/>
      <c r="M247" s="19"/>
      <c r="N247" s="51">
        <f t="shared" si="27"/>
        <v>0.6834009420546453</v>
      </c>
      <c r="O247" s="51">
        <f t="shared" si="28"/>
        <v>0.60195971906765056</v>
      </c>
      <c r="Q247" s="11">
        <v>38429</v>
      </c>
      <c r="R247" s="10">
        <v>4010</v>
      </c>
      <c r="S247" s="10">
        <v>4030</v>
      </c>
      <c r="T247" s="10">
        <v>4000</v>
      </c>
      <c r="U247" s="10">
        <v>4010</v>
      </c>
      <c r="V247" s="10">
        <v>7752400</v>
      </c>
      <c r="W247" s="10">
        <v>4010</v>
      </c>
      <c r="X247" s="19">
        <f t="shared" si="29"/>
        <v>0.24937655860349126</v>
      </c>
      <c r="AF247" s="51">
        <f t="shared" si="31"/>
        <v>1.5558411633881062E-2</v>
      </c>
      <c r="AG247" s="51">
        <f t="shared" si="30"/>
        <v>3.8840696582879519E-3</v>
      </c>
    </row>
    <row r="248" spans="1:33" s="1" customFormat="1">
      <c r="A248" s="18">
        <v>38433</v>
      </c>
      <c r="B248" s="19">
        <v>11867.34</v>
      </c>
      <c r="C248" s="19">
        <v>11889.13</v>
      </c>
      <c r="D248" s="19">
        <v>11830.96</v>
      </c>
      <c r="E248" s="19">
        <v>11841.97</v>
      </c>
      <c r="F248" s="19">
        <f t="shared" si="26"/>
        <v>-0.31954142765097482</v>
      </c>
      <c r="G248" s="19"/>
      <c r="H248" s="19"/>
      <c r="I248" s="19"/>
      <c r="J248" s="19"/>
      <c r="K248" s="19"/>
      <c r="L248" s="19"/>
      <c r="M248" s="19"/>
      <c r="N248" s="51">
        <f t="shared" si="27"/>
        <v>-3.178159001960662E-2</v>
      </c>
      <c r="O248" s="51">
        <f t="shared" si="28"/>
        <v>1.0067017602289551E-2</v>
      </c>
      <c r="Q248" s="11">
        <v>38433</v>
      </c>
      <c r="R248" s="10">
        <v>4010</v>
      </c>
      <c r="S248" s="10">
        <v>4030</v>
      </c>
      <c r="T248" s="10">
        <v>4000</v>
      </c>
      <c r="U248" s="10">
        <v>4000</v>
      </c>
      <c r="V248" s="10">
        <v>6679200</v>
      </c>
      <c r="W248" s="10">
        <v>4000</v>
      </c>
      <c r="X248" s="19">
        <f t="shared" si="29"/>
        <v>-0.25</v>
      </c>
      <c r="AF248" s="51">
        <f t="shared" si="31"/>
        <v>-1.5574841688613705E-2</v>
      </c>
      <c r="AG248" s="51">
        <f t="shared" si="30"/>
        <v>3.889539514527497E-3</v>
      </c>
    </row>
    <row r="249" spans="1:33" s="1" customFormat="1">
      <c r="A249" s="18">
        <v>38434</v>
      </c>
      <c r="B249" s="19">
        <v>11823.97</v>
      </c>
      <c r="C249" s="19">
        <v>11823.97</v>
      </c>
      <c r="D249" s="19">
        <v>11681.16</v>
      </c>
      <c r="E249" s="19">
        <v>11739.12</v>
      </c>
      <c r="F249" s="19">
        <f t="shared" si="26"/>
        <v>-0.87613040841220247</v>
      </c>
      <c r="G249" s="19"/>
      <c r="H249" s="19"/>
      <c r="I249" s="19"/>
      <c r="J249" s="19"/>
      <c r="K249" s="19"/>
      <c r="L249" s="19"/>
      <c r="M249" s="19"/>
      <c r="N249" s="51">
        <f t="shared" si="27"/>
        <v>-0.66612828397061818</v>
      </c>
      <c r="O249" s="51">
        <f t="shared" si="28"/>
        <v>0.58175996676908348</v>
      </c>
      <c r="Q249" s="11">
        <v>38434</v>
      </c>
      <c r="R249" s="10">
        <v>4010</v>
      </c>
      <c r="S249" s="10">
        <v>4040</v>
      </c>
      <c r="T249" s="10">
        <v>3990</v>
      </c>
      <c r="U249" s="10">
        <v>4010</v>
      </c>
      <c r="V249" s="10">
        <v>10415000</v>
      </c>
      <c r="W249" s="10">
        <v>4010</v>
      </c>
      <c r="X249" s="19">
        <f t="shared" si="29"/>
        <v>0.24937655860349126</v>
      </c>
      <c r="AF249" s="51">
        <f t="shared" si="31"/>
        <v>1.5558411633881062E-2</v>
      </c>
      <c r="AG249" s="51">
        <f t="shared" si="30"/>
        <v>3.8840696582879519E-3</v>
      </c>
    </row>
    <row r="250" spans="1:33" s="1" customFormat="1">
      <c r="A250" s="18">
        <v>38435</v>
      </c>
      <c r="B250" s="19">
        <v>11741.17</v>
      </c>
      <c r="C250" s="19">
        <v>11819.37</v>
      </c>
      <c r="D250" s="19">
        <v>11706.27</v>
      </c>
      <c r="E250" s="19">
        <v>11745.97</v>
      </c>
      <c r="F250" s="19">
        <f t="shared" si="26"/>
        <v>5.8317874130434058E-2</v>
      </c>
      <c r="G250" s="19"/>
      <c r="H250" s="19"/>
      <c r="I250" s="19"/>
      <c r="J250" s="19"/>
      <c r="K250" s="19"/>
      <c r="L250" s="19"/>
      <c r="M250" s="19"/>
      <c r="N250" s="51">
        <f t="shared" si="27"/>
        <v>2.2813319570705629E-4</v>
      </c>
      <c r="O250" s="51">
        <f t="shared" si="28"/>
        <v>1.3939632111306526E-5</v>
      </c>
      <c r="Q250" s="11">
        <v>38435</v>
      </c>
      <c r="R250" s="10">
        <v>4000</v>
      </c>
      <c r="S250" s="10">
        <v>4020</v>
      </c>
      <c r="T250" s="10">
        <v>3940</v>
      </c>
      <c r="U250" s="10">
        <v>3950</v>
      </c>
      <c r="V250" s="10">
        <v>14465000</v>
      </c>
      <c r="W250" s="10">
        <v>3950</v>
      </c>
      <c r="X250" s="19">
        <f t="shared" si="29"/>
        <v>-1.5189873417721518</v>
      </c>
      <c r="AF250" s="51">
        <f t="shared" si="31"/>
        <v>-3.5029403778258668</v>
      </c>
      <c r="AG250" s="51">
        <f t="shared" si="30"/>
        <v>5.3199840133338396</v>
      </c>
    </row>
    <row r="251" spans="1:33" s="1" customFormat="1">
      <c r="A251" s="18">
        <v>38436</v>
      </c>
      <c r="B251" s="19">
        <v>11788.68</v>
      </c>
      <c r="C251" s="19">
        <v>11802.7</v>
      </c>
      <c r="D251" s="19">
        <v>11732.8</v>
      </c>
      <c r="E251" s="19">
        <v>11761.1</v>
      </c>
      <c r="F251" s="19">
        <f t="shared" si="26"/>
        <v>0.12864442951765581</v>
      </c>
      <c r="G251" s="19"/>
      <c r="H251" s="19"/>
      <c r="I251" s="19"/>
      <c r="J251" s="19"/>
      <c r="K251" s="19"/>
      <c r="L251" s="19"/>
      <c r="M251" s="19"/>
      <c r="N251" s="51">
        <f t="shared" si="27"/>
        <v>2.2702805422795506E-3</v>
      </c>
      <c r="O251" s="51">
        <f t="shared" si="28"/>
        <v>2.9838205635826536E-4</v>
      </c>
      <c r="Q251" s="11">
        <v>38436</v>
      </c>
      <c r="R251" s="10">
        <v>3990</v>
      </c>
      <c r="S251" s="10">
        <v>4030</v>
      </c>
      <c r="T251" s="10">
        <v>3980</v>
      </c>
      <c r="U251" s="10">
        <v>4030</v>
      </c>
      <c r="V251" s="10">
        <v>6603500</v>
      </c>
      <c r="W251" s="10">
        <v>4030</v>
      </c>
      <c r="X251" s="19">
        <f t="shared" si="29"/>
        <v>1.9851116625310175</v>
      </c>
      <c r="AF251" s="51">
        <f t="shared" si="31"/>
        <v>7.8258329592224669</v>
      </c>
      <c r="AG251" s="51">
        <f t="shared" si="30"/>
        <v>15.537248016863215</v>
      </c>
    </row>
    <row r="252" spans="1:33" s="1" customFormat="1">
      <c r="A252" s="18">
        <v>38439</v>
      </c>
      <c r="B252" s="19">
        <v>11709.79</v>
      </c>
      <c r="C252" s="19">
        <v>11816.72</v>
      </c>
      <c r="D252" s="19">
        <v>11709.79</v>
      </c>
      <c r="E252" s="19">
        <v>11792.3</v>
      </c>
      <c r="F252" s="19">
        <f t="shared" si="26"/>
        <v>0.26457942894938991</v>
      </c>
      <c r="G252" s="19"/>
      <c r="H252" s="19"/>
      <c r="I252" s="19"/>
      <c r="J252" s="19"/>
      <c r="K252" s="19"/>
      <c r="L252" s="19"/>
      <c r="M252" s="19"/>
      <c r="N252" s="51">
        <f t="shared" si="27"/>
        <v>1.9112244634024032E-2</v>
      </c>
      <c r="O252" s="51">
        <f t="shared" si="28"/>
        <v>5.1099375701931958E-3</v>
      </c>
      <c r="Q252" s="11">
        <v>38439</v>
      </c>
      <c r="R252" s="10">
        <v>4010</v>
      </c>
      <c r="S252" s="10">
        <v>4060</v>
      </c>
      <c r="T252" s="10">
        <v>4000</v>
      </c>
      <c r="U252" s="10">
        <v>4030</v>
      </c>
      <c r="V252" s="10">
        <v>5137000</v>
      </c>
      <c r="W252" s="10">
        <v>4030</v>
      </c>
      <c r="X252" s="19">
        <f t="shared" si="29"/>
        <v>0</v>
      </c>
      <c r="AF252" s="51">
        <f t="shared" si="31"/>
        <v>1.9205286566845341E-11</v>
      </c>
      <c r="AG252" s="51">
        <f t="shared" si="30"/>
        <v>5.1431326109964725E-15</v>
      </c>
    </row>
    <row r="253" spans="1:33" s="1" customFormat="1">
      <c r="A253" s="18">
        <v>38440</v>
      </c>
      <c r="B253" s="19">
        <v>11809.66</v>
      </c>
      <c r="C253" s="19">
        <v>11809.66</v>
      </c>
      <c r="D253" s="19">
        <v>11563.12</v>
      </c>
      <c r="E253" s="19">
        <v>11599.82</v>
      </c>
      <c r="F253" s="19">
        <f t="shared" si="26"/>
        <v>-1.6593360931462693</v>
      </c>
      <c r="G253" s="19"/>
      <c r="H253" s="19"/>
      <c r="I253" s="19"/>
      <c r="J253" s="19"/>
      <c r="K253" s="19"/>
      <c r="L253" s="19"/>
      <c r="M253" s="19"/>
      <c r="N253" s="51">
        <f t="shared" si="27"/>
        <v>-4.5458423953105065</v>
      </c>
      <c r="O253" s="51">
        <f t="shared" si="28"/>
        <v>7.5304194286557964</v>
      </c>
      <c r="Q253" s="11">
        <v>38440</v>
      </c>
      <c r="R253" s="10">
        <v>4030</v>
      </c>
      <c r="S253" s="10">
        <v>4050</v>
      </c>
      <c r="T253" s="10">
        <v>3970</v>
      </c>
      <c r="U253" s="10">
        <v>3990</v>
      </c>
      <c r="V253" s="10">
        <v>6702300</v>
      </c>
      <c r="W253" s="10">
        <v>3990</v>
      </c>
      <c r="X253" s="19">
        <f t="shared" si="29"/>
        <v>-1.0025062656641603</v>
      </c>
      <c r="AF253" s="51">
        <f t="shared" si="31"/>
        <v>-1.0067304471620684</v>
      </c>
      <c r="AG253" s="51">
        <f t="shared" si="30"/>
        <v>1.0089839809620402</v>
      </c>
    </row>
    <row r="254" spans="1:33" s="1" customFormat="1">
      <c r="A254" s="18">
        <v>38441</v>
      </c>
      <c r="B254" s="19">
        <v>11548.93</v>
      </c>
      <c r="C254" s="19">
        <v>11608.45</v>
      </c>
      <c r="D254" s="19">
        <v>11506.85</v>
      </c>
      <c r="E254" s="19">
        <v>11565.88</v>
      </c>
      <c r="F254" s="19">
        <f t="shared" si="26"/>
        <v>-0.29344935275137307</v>
      </c>
      <c r="G254" s="19"/>
      <c r="H254" s="19"/>
      <c r="I254" s="19"/>
      <c r="J254" s="19"/>
      <c r="K254" s="19"/>
      <c r="L254" s="19"/>
      <c r="M254" s="19"/>
      <c r="N254" s="51">
        <f t="shared" si="27"/>
        <v>-2.4556958073571739E-2</v>
      </c>
      <c r="O254" s="51">
        <f t="shared" si="28"/>
        <v>7.1378282153641099E-3</v>
      </c>
      <c r="Q254" s="11">
        <v>38441</v>
      </c>
      <c r="R254" s="10">
        <v>3970</v>
      </c>
      <c r="S254" s="10">
        <v>4040</v>
      </c>
      <c r="T254" s="10">
        <v>3970</v>
      </c>
      <c r="U254" s="10">
        <v>4010</v>
      </c>
      <c r="V254" s="10">
        <v>6389600</v>
      </c>
      <c r="W254" s="10">
        <v>4010</v>
      </c>
      <c r="X254" s="19">
        <f t="shared" si="29"/>
        <v>0.49875311720698251</v>
      </c>
      <c r="AF254" s="51">
        <f t="shared" si="31"/>
        <v>0.12426712319358399</v>
      </c>
      <c r="AG254" s="51">
        <f t="shared" si="30"/>
        <v>6.2011893515653865E-2</v>
      </c>
    </row>
    <row r="255" spans="1:33" s="1" customFormat="1">
      <c r="A255" s="18">
        <v>38442</v>
      </c>
      <c r="B255" s="19">
        <v>11623.1</v>
      </c>
      <c r="C255" s="19">
        <v>11668.95</v>
      </c>
      <c r="D255" s="19">
        <v>11590.72</v>
      </c>
      <c r="E255" s="19">
        <v>11668.95</v>
      </c>
      <c r="F255" s="19">
        <f t="shared" si="26"/>
        <v>0.88328427150687527</v>
      </c>
      <c r="G255" s="19"/>
      <c r="H255" s="19"/>
      <c r="I255" s="19"/>
      <c r="J255" s="19"/>
      <c r="K255" s="19"/>
      <c r="L255" s="19"/>
      <c r="M255" s="19"/>
      <c r="N255" s="51">
        <f t="shared" si="27"/>
        <v>0.69566999639784177</v>
      </c>
      <c r="O255" s="51">
        <f t="shared" si="28"/>
        <v>0.61641192331021599</v>
      </c>
      <c r="Q255" s="11">
        <v>38442</v>
      </c>
      <c r="R255" s="10">
        <v>4010</v>
      </c>
      <c r="S255" s="10">
        <v>4030</v>
      </c>
      <c r="T255" s="10">
        <v>3980</v>
      </c>
      <c r="U255" s="10">
        <v>3990</v>
      </c>
      <c r="V255" s="10">
        <v>7646300</v>
      </c>
      <c r="W255" s="10">
        <v>3990</v>
      </c>
      <c r="X255" s="19">
        <f t="shared" si="29"/>
        <v>-0.50125313283208017</v>
      </c>
      <c r="AF255" s="51">
        <f t="shared" si="31"/>
        <v>-0.12574045859289554</v>
      </c>
      <c r="AG255" s="51">
        <f t="shared" si="30"/>
        <v>6.2994125781010518E-2</v>
      </c>
    </row>
    <row r="256" spans="1:33" s="1" customFormat="1">
      <c r="A256" s="18">
        <v>38443</v>
      </c>
      <c r="B256" s="19">
        <v>11590.45</v>
      </c>
      <c r="C256" s="19">
        <v>11723.63</v>
      </c>
      <c r="D256" s="19">
        <v>11557.13</v>
      </c>
      <c r="E256" s="19">
        <v>11723.63</v>
      </c>
      <c r="F256" s="19">
        <f t="shared" si="26"/>
        <v>0.46640844175394891</v>
      </c>
      <c r="G256" s="19"/>
      <c r="H256" s="19"/>
      <c r="I256" s="19"/>
      <c r="J256" s="19"/>
      <c r="K256" s="19"/>
      <c r="L256" s="19"/>
      <c r="M256" s="19"/>
      <c r="N256" s="51">
        <f t="shared" si="27"/>
        <v>0.10328952107808237</v>
      </c>
      <c r="O256" s="51">
        <f t="shared" si="28"/>
        <v>4.8462783173148331E-2</v>
      </c>
      <c r="Q256" s="11">
        <v>38443</v>
      </c>
      <c r="R256" s="10">
        <v>4000</v>
      </c>
      <c r="S256" s="10">
        <v>4030</v>
      </c>
      <c r="T256" s="10">
        <v>3990</v>
      </c>
      <c r="U256" s="10">
        <v>4020</v>
      </c>
      <c r="V256" s="10">
        <v>5809500</v>
      </c>
      <c r="W256" s="10">
        <v>4020</v>
      </c>
      <c r="X256" s="19">
        <f t="shared" si="29"/>
        <v>0.74626865671641784</v>
      </c>
      <c r="AF256" s="51">
        <f t="shared" si="31"/>
        <v>0.41605721670210838</v>
      </c>
      <c r="AG256" s="51">
        <f t="shared" si="30"/>
        <v>0.31060187941369743</v>
      </c>
    </row>
    <row r="257" spans="1:33" s="1" customFormat="1">
      <c r="A257" s="18">
        <v>38446</v>
      </c>
      <c r="B257" s="19">
        <v>11666.31</v>
      </c>
      <c r="C257" s="19">
        <v>11701.19</v>
      </c>
      <c r="D257" s="19">
        <v>11652.66</v>
      </c>
      <c r="E257" s="19">
        <v>11667.54</v>
      </c>
      <c r="F257" s="19">
        <f t="shared" si="26"/>
        <v>-0.48073544208974922</v>
      </c>
      <c r="G257" s="19"/>
      <c r="H257" s="19"/>
      <c r="I257" s="19"/>
      <c r="J257" s="19"/>
      <c r="K257" s="19"/>
      <c r="L257" s="19"/>
      <c r="M257" s="19"/>
      <c r="N257" s="51">
        <f t="shared" si="27"/>
        <v>-0.10918127129367144</v>
      </c>
      <c r="O257" s="51">
        <f t="shared" si="28"/>
        <v>5.2183218615574511E-2</v>
      </c>
      <c r="Q257" s="11">
        <v>38446</v>
      </c>
      <c r="R257" s="10">
        <v>4020</v>
      </c>
      <c r="S257" s="10">
        <v>4040</v>
      </c>
      <c r="T257" s="10">
        <v>4010</v>
      </c>
      <c r="U257" s="10">
        <v>4020</v>
      </c>
      <c r="V257" s="10">
        <v>4431000</v>
      </c>
      <c r="W257" s="10">
        <v>4020</v>
      </c>
      <c r="X257" s="19">
        <f t="shared" si="29"/>
        <v>0</v>
      </c>
      <c r="AF257" s="51">
        <f t="shared" si="31"/>
        <v>1.9205286566845341E-11</v>
      </c>
      <c r="AG257" s="51">
        <f t="shared" si="30"/>
        <v>5.1431326109964725E-15</v>
      </c>
    </row>
    <row r="258" spans="1:33" s="1" customFormat="1">
      <c r="A258" s="18">
        <v>38447</v>
      </c>
      <c r="B258" s="19">
        <v>11695.97</v>
      </c>
      <c r="C258" s="19">
        <v>11786.65</v>
      </c>
      <c r="D258" s="19">
        <v>11695.97</v>
      </c>
      <c r="E258" s="19">
        <v>11774.31</v>
      </c>
      <c r="F258" s="19">
        <f t="shared" si="26"/>
        <v>0.90680472995868655</v>
      </c>
      <c r="G258" s="19"/>
      <c r="H258" s="19"/>
      <c r="I258" s="19"/>
      <c r="J258" s="19"/>
      <c r="K258" s="19"/>
      <c r="L258" s="19"/>
      <c r="M258" s="19"/>
      <c r="N258" s="51">
        <f t="shared" si="27"/>
        <v>0.75255264085949447</v>
      </c>
      <c r="O258" s="51">
        <f t="shared" si="28"/>
        <v>0.68451427928892894</v>
      </c>
      <c r="Q258" s="11">
        <v>38447</v>
      </c>
      <c r="R258" s="10">
        <v>4030</v>
      </c>
      <c r="S258" s="10">
        <v>4100</v>
      </c>
      <c r="T258" s="10">
        <v>4030</v>
      </c>
      <c r="U258" s="10">
        <v>4080</v>
      </c>
      <c r="V258" s="10">
        <v>9460400</v>
      </c>
      <c r="W258" s="10">
        <v>4080</v>
      </c>
      <c r="X258" s="19">
        <f t="shared" si="29"/>
        <v>1.4705882352941175</v>
      </c>
      <c r="AF258" s="51">
        <f t="shared" si="31"/>
        <v>3.1820756376847745</v>
      </c>
      <c r="AG258" s="51">
        <f t="shared" si="30"/>
        <v>4.6803751493046608</v>
      </c>
    </row>
    <row r="259" spans="1:33" s="1" customFormat="1">
      <c r="A259" s="18">
        <v>38448</v>
      </c>
      <c r="B259" s="19">
        <v>11783.74</v>
      </c>
      <c r="C259" s="19">
        <v>11841.25</v>
      </c>
      <c r="D259" s="19">
        <v>11760.71</v>
      </c>
      <c r="E259" s="19">
        <v>11827.16</v>
      </c>
      <c r="F259" s="19">
        <f t="shared" si="26"/>
        <v>0.44685283702934908</v>
      </c>
      <c r="G259" s="19"/>
      <c r="H259" s="19"/>
      <c r="I259" s="19"/>
      <c r="J259" s="19"/>
      <c r="K259" s="19"/>
      <c r="L259" s="19"/>
      <c r="M259" s="19"/>
      <c r="N259" s="51">
        <f t="shared" si="27"/>
        <v>9.0905264494088728E-2</v>
      </c>
      <c r="O259" s="51">
        <f t="shared" si="28"/>
        <v>4.0874461711094462E-2</v>
      </c>
      <c r="Q259" s="11">
        <v>38448</v>
      </c>
      <c r="R259" s="10">
        <v>4110</v>
      </c>
      <c r="S259" s="10">
        <v>4150</v>
      </c>
      <c r="T259" s="10">
        <v>4100</v>
      </c>
      <c r="U259" s="10">
        <v>4130</v>
      </c>
      <c r="V259" s="10">
        <v>8747900</v>
      </c>
      <c r="W259" s="10">
        <v>4130</v>
      </c>
      <c r="X259" s="19">
        <f t="shared" si="29"/>
        <v>1.2106537530266344</v>
      </c>
      <c r="AF259" s="51">
        <f t="shared" si="31"/>
        <v>1.7756118110759116</v>
      </c>
      <c r="AG259" s="51">
        <f t="shared" si="30"/>
        <v>2.1501266078527745</v>
      </c>
    </row>
    <row r="260" spans="1:33" s="1" customFormat="1">
      <c r="A260" s="18">
        <v>38449</v>
      </c>
      <c r="B260" s="19">
        <v>11848.49</v>
      </c>
      <c r="C260" s="19">
        <v>11848.49</v>
      </c>
      <c r="D260" s="19">
        <v>11757.87</v>
      </c>
      <c r="E260" s="19">
        <v>11810.99</v>
      </c>
      <c r="F260" s="19">
        <f t="shared" si="26"/>
        <v>-0.13690638972685673</v>
      </c>
      <c r="G260" s="19"/>
      <c r="H260" s="19"/>
      <c r="I260" s="19"/>
      <c r="J260" s="19"/>
      <c r="K260" s="19"/>
      <c r="L260" s="19"/>
      <c r="M260" s="19"/>
      <c r="N260" s="51">
        <f t="shared" si="27"/>
        <v>-2.4126399182532419E-3</v>
      </c>
      <c r="O260" s="51">
        <f t="shared" si="28"/>
        <v>3.2358621508698815E-4</v>
      </c>
      <c r="Q260" s="11">
        <v>38449</v>
      </c>
      <c r="R260" s="10">
        <v>4140</v>
      </c>
      <c r="S260" s="10">
        <v>4150</v>
      </c>
      <c r="T260" s="10">
        <v>4120</v>
      </c>
      <c r="U260" s="10">
        <v>4150</v>
      </c>
      <c r="V260" s="10">
        <v>5362300</v>
      </c>
      <c r="W260" s="10">
        <v>4150</v>
      </c>
      <c r="X260" s="19">
        <f t="shared" si="29"/>
        <v>0.48192771084337355</v>
      </c>
      <c r="AF260" s="51">
        <f t="shared" si="31"/>
        <v>0.11211648729707012</v>
      </c>
      <c r="AG260" s="51">
        <f t="shared" si="30"/>
        <v>5.4062066614381947E-2</v>
      </c>
    </row>
    <row r="261" spans="1:33" s="1" customFormat="1">
      <c r="A261" s="18">
        <v>38450</v>
      </c>
      <c r="B261" s="19">
        <v>11867.15</v>
      </c>
      <c r="C261" s="19">
        <v>11911.9</v>
      </c>
      <c r="D261" s="19">
        <v>11839.66</v>
      </c>
      <c r="E261" s="19">
        <v>11874.75</v>
      </c>
      <c r="F261" s="19">
        <f t="shared" si="26"/>
        <v>0.53693761973936482</v>
      </c>
      <c r="G261" s="19"/>
      <c r="H261" s="19"/>
      <c r="I261" s="19"/>
      <c r="J261" s="19"/>
      <c r="K261" s="19"/>
      <c r="L261" s="19"/>
      <c r="M261" s="19"/>
      <c r="N261" s="51">
        <f t="shared" si="27"/>
        <v>0.15722161858195871</v>
      </c>
      <c r="O261" s="51">
        <f t="shared" si="28"/>
        <v>8.4856090165521827E-2</v>
      </c>
      <c r="Q261" s="11">
        <v>38450</v>
      </c>
      <c r="R261" s="10">
        <v>4140</v>
      </c>
      <c r="S261" s="10">
        <v>4150</v>
      </c>
      <c r="T261" s="10">
        <v>4110</v>
      </c>
      <c r="U261" s="10">
        <v>4120</v>
      </c>
      <c r="V261" s="10">
        <v>5669400</v>
      </c>
      <c r="W261" s="10">
        <v>4120</v>
      </c>
      <c r="X261" s="19">
        <f t="shared" si="29"/>
        <v>-0.72815533980582525</v>
      </c>
      <c r="AF261" s="51">
        <f t="shared" si="31"/>
        <v>-0.38564957687926399</v>
      </c>
      <c r="AG261" s="51">
        <f t="shared" si="30"/>
        <v>0.28070952260790422</v>
      </c>
    </row>
    <row r="262" spans="1:33" s="1" customFormat="1">
      <c r="A262" s="18">
        <v>38453</v>
      </c>
      <c r="B262" s="19">
        <v>11847.92</v>
      </c>
      <c r="C262" s="19">
        <v>11847.92</v>
      </c>
      <c r="D262" s="19">
        <v>11744.86</v>
      </c>
      <c r="E262" s="19">
        <v>11745.64</v>
      </c>
      <c r="F262" s="19">
        <f t="shared" si="26"/>
        <v>-1.0992163900817715</v>
      </c>
      <c r="G262" s="19"/>
      <c r="H262" s="19"/>
      <c r="I262" s="19"/>
      <c r="J262" s="19"/>
      <c r="K262" s="19"/>
      <c r="L262" s="19"/>
      <c r="M262" s="19"/>
      <c r="N262" s="51">
        <f t="shared" si="27"/>
        <v>-1.3180873225717011</v>
      </c>
      <c r="O262" s="51">
        <f t="shared" si="28"/>
        <v>1.4451920948068007</v>
      </c>
      <c r="Q262" s="11">
        <v>38453</v>
      </c>
      <c r="R262" s="10">
        <v>4100</v>
      </c>
      <c r="S262" s="10">
        <v>4100</v>
      </c>
      <c r="T262" s="10">
        <v>4050</v>
      </c>
      <c r="U262" s="10">
        <v>4080</v>
      </c>
      <c r="V262" s="10">
        <v>5111600</v>
      </c>
      <c r="W262" s="10">
        <v>4080</v>
      </c>
      <c r="X262" s="19">
        <f t="shared" si="29"/>
        <v>-0.98039215686274506</v>
      </c>
      <c r="AF262" s="51">
        <f t="shared" si="31"/>
        <v>-0.94155034893317147</v>
      </c>
      <c r="AG262" s="51">
        <f t="shared" si="30"/>
        <v>0.92283643231656987</v>
      </c>
    </row>
    <row r="263" spans="1:33" s="1" customFormat="1">
      <c r="A263" s="18">
        <v>38454</v>
      </c>
      <c r="B263" s="19">
        <v>11739.05</v>
      </c>
      <c r="C263" s="19">
        <v>11764.01</v>
      </c>
      <c r="D263" s="19">
        <v>11657.66</v>
      </c>
      <c r="E263" s="19">
        <v>11670.3</v>
      </c>
      <c r="F263" s="19">
        <f t="shared" si="26"/>
        <v>-0.64557037951038232</v>
      </c>
      <c r="G263" s="19"/>
      <c r="H263" s="19"/>
      <c r="I263" s="19"/>
      <c r="J263" s="19"/>
      <c r="K263" s="19"/>
      <c r="L263" s="19"/>
      <c r="M263" s="19"/>
      <c r="N263" s="51">
        <f t="shared" si="27"/>
        <v>-0.2655813845788641</v>
      </c>
      <c r="O263" s="51">
        <f t="shared" si="28"/>
        <v>0.17071178664290385</v>
      </c>
      <c r="Q263" s="11">
        <v>38454</v>
      </c>
      <c r="R263" s="10">
        <v>4060</v>
      </c>
      <c r="S263" s="10">
        <v>4070</v>
      </c>
      <c r="T263" s="10">
        <v>4030</v>
      </c>
      <c r="U263" s="10">
        <v>4030</v>
      </c>
      <c r="V263" s="10">
        <v>3914800</v>
      </c>
      <c r="W263" s="10">
        <v>4030</v>
      </c>
      <c r="X263" s="19">
        <f t="shared" si="29"/>
        <v>-1.240694789081886</v>
      </c>
      <c r="AF263" s="51">
        <f t="shared" si="31"/>
        <v>-1.9085943039106181</v>
      </c>
      <c r="AG263" s="51">
        <f t="shared" si="30"/>
        <v>2.367471890065044</v>
      </c>
    </row>
    <row r="264" spans="1:33" s="1" customFormat="1">
      <c r="A264" s="18">
        <v>38455</v>
      </c>
      <c r="B264" s="19">
        <v>11688.22</v>
      </c>
      <c r="C264" s="19">
        <v>11718.78</v>
      </c>
      <c r="D264" s="19">
        <v>11602.94</v>
      </c>
      <c r="E264" s="19">
        <v>11637.52</v>
      </c>
      <c r="F264" s="19">
        <f t="shared" si="26"/>
        <v>-0.28167513353359508</v>
      </c>
      <c r="G264" s="19"/>
      <c r="H264" s="19"/>
      <c r="I264" s="19"/>
      <c r="J264" s="19"/>
      <c r="K264" s="19"/>
      <c r="L264" s="19"/>
      <c r="M264" s="19"/>
      <c r="N264" s="51">
        <f t="shared" si="27"/>
        <v>-2.1691953714939486E-2</v>
      </c>
      <c r="O264" s="51">
        <f t="shared" si="28"/>
        <v>6.0496682388756912E-3</v>
      </c>
      <c r="Q264" s="11">
        <v>38455</v>
      </c>
      <c r="R264" s="10">
        <v>4040</v>
      </c>
      <c r="S264" s="10">
        <v>4050</v>
      </c>
      <c r="T264" s="10">
        <v>4010</v>
      </c>
      <c r="U264" s="10">
        <v>4020</v>
      </c>
      <c r="V264" s="10">
        <v>5057400</v>
      </c>
      <c r="W264" s="10">
        <v>4020</v>
      </c>
      <c r="X264" s="19">
        <f t="shared" si="29"/>
        <v>-0.24875621890547264</v>
      </c>
      <c r="AF264" s="51">
        <f t="shared" si="31"/>
        <v>-1.5343289165067055E-2</v>
      </c>
      <c r="AG264" s="51">
        <f t="shared" si="30"/>
        <v>3.8126296998952382E-3</v>
      </c>
    </row>
    <row r="265" spans="1:33" s="1" customFormat="1">
      <c r="A265" s="18">
        <v>38456</v>
      </c>
      <c r="B265" s="19">
        <v>11578.78</v>
      </c>
      <c r="C265" s="19">
        <v>11580.55</v>
      </c>
      <c r="D265" s="19">
        <v>11474.82</v>
      </c>
      <c r="E265" s="19">
        <v>11563.17</v>
      </c>
      <c r="F265" s="19">
        <f t="shared" si="26"/>
        <v>-0.64298976837666799</v>
      </c>
      <c r="G265" s="19"/>
      <c r="H265" s="19"/>
      <c r="I265" s="19"/>
      <c r="J265" s="19"/>
      <c r="K265" s="19"/>
      <c r="L265" s="19"/>
      <c r="M265" s="19"/>
      <c r="N265" s="51">
        <f t="shared" si="27"/>
        <v>-0.26239549417312275</v>
      </c>
      <c r="O265" s="51">
        <f t="shared" si="28"/>
        <v>0.16798680266870369</v>
      </c>
      <c r="Q265" s="11">
        <v>38456</v>
      </c>
      <c r="R265" s="10">
        <v>4010</v>
      </c>
      <c r="S265" s="10">
        <v>4020</v>
      </c>
      <c r="T265" s="10">
        <v>3990</v>
      </c>
      <c r="U265" s="10">
        <v>4010</v>
      </c>
      <c r="V265" s="10">
        <v>5579600</v>
      </c>
      <c r="W265" s="10">
        <v>4010</v>
      </c>
      <c r="X265" s="19">
        <f t="shared" si="29"/>
        <v>-0.24937655860349126</v>
      </c>
      <c r="AF265" s="51">
        <f t="shared" si="31"/>
        <v>-1.545848768174584E-2</v>
      </c>
      <c r="AG265" s="51">
        <f t="shared" si="30"/>
        <v>3.850844711004039E-3</v>
      </c>
    </row>
    <row r="266" spans="1:33" s="1" customFormat="1">
      <c r="A266" s="18">
        <v>38457</v>
      </c>
      <c r="B266" s="19">
        <v>11463.15</v>
      </c>
      <c r="C266" s="19">
        <v>11463.15</v>
      </c>
      <c r="D266" s="19">
        <v>11343.73</v>
      </c>
      <c r="E266" s="19">
        <v>11370.69</v>
      </c>
      <c r="F266" s="19">
        <f t="shared" si="26"/>
        <v>-1.6927732617809432</v>
      </c>
      <c r="G266" s="19"/>
      <c r="H266" s="19"/>
      <c r="I266" s="19"/>
      <c r="J266" s="19"/>
      <c r="K266" s="19"/>
      <c r="L266" s="19"/>
      <c r="M266" s="19"/>
      <c r="N266" s="51">
        <f t="shared" si="27"/>
        <v>-4.8267069905710214</v>
      </c>
      <c r="O266" s="51">
        <f t="shared" si="28"/>
        <v>8.1570773495630178</v>
      </c>
      <c r="Q266" s="11">
        <v>38457</v>
      </c>
      <c r="R266" s="10">
        <v>3980</v>
      </c>
      <c r="S266" s="10">
        <v>4000</v>
      </c>
      <c r="T266" s="10">
        <v>3960</v>
      </c>
      <c r="U266" s="10">
        <v>3960</v>
      </c>
      <c r="V266" s="10">
        <v>6136800</v>
      </c>
      <c r="W266" s="10">
        <v>3960</v>
      </c>
      <c r="X266" s="19">
        <f t="shared" si="29"/>
        <v>-1.2626262626262625</v>
      </c>
      <c r="AF266" s="51">
        <f t="shared" si="31"/>
        <v>-2.0116299353191436</v>
      </c>
      <c r="AG266" s="51">
        <f t="shared" si="30"/>
        <v>2.5393980770401994</v>
      </c>
    </row>
    <row r="267" spans="1:33" s="1" customFormat="1">
      <c r="A267" s="18">
        <v>38460</v>
      </c>
      <c r="B267" s="19">
        <v>11223.65</v>
      </c>
      <c r="C267" s="19">
        <v>11223.65</v>
      </c>
      <c r="D267" s="19">
        <v>10920.66</v>
      </c>
      <c r="E267" s="19">
        <v>10938.44</v>
      </c>
      <c r="F267" s="19">
        <f t="shared" si="26"/>
        <v>-3.9516603830162249</v>
      </c>
      <c r="G267" s="19"/>
      <c r="H267" s="19"/>
      <c r="I267" s="19"/>
      <c r="J267" s="19"/>
      <c r="K267" s="19"/>
      <c r="L267" s="19"/>
      <c r="M267" s="19"/>
      <c r="N267" s="51">
        <f t="shared" si="27"/>
        <v>-61.577241649635326</v>
      </c>
      <c r="O267" s="51">
        <f t="shared" si="28"/>
        <v>243.16084340177656</v>
      </c>
      <c r="Q267" s="11">
        <v>38460</v>
      </c>
      <c r="R267" s="10">
        <v>3900</v>
      </c>
      <c r="S267" s="10">
        <v>3920</v>
      </c>
      <c r="T267" s="10">
        <v>3830</v>
      </c>
      <c r="U267" s="10">
        <v>3850</v>
      </c>
      <c r="V267" s="10">
        <v>12869500</v>
      </c>
      <c r="W267" s="10">
        <v>3850</v>
      </c>
      <c r="X267" s="19">
        <f t="shared" si="29"/>
        <v>-2.8571428571428572</v>
      </c>
      <c r="AF267" s="51">
        <f t="shared" si="31"/>
        <v>-23.317057462688833</v>
      </c>
      <c r="AG267" s="51">
        <f t="shared" si="30"/>
        <v>66.613919923488339</v>
      </c>
    </row>
    <row r="268" spans="1:33" s="1" customFormat="1">
      <c r="A268" s="18">
        <v>38461</v>
      </c>
      <c r="B268" s="19">
        <v>11019.76</v>
      </c>
      <c r="C268" s="19">
        <v>11082.84</v>
      </c>
      <c r="D268" s="19">
        <v>10966.46</v>
      </c>
      <c r="E268" s="19">
        <v>11065.86</v>
      </c>
      <c r="F268" s="19">
        <f t="shared" si="26"/>
        <v>1.1514694745821841</v>
      </c>
      <c r="G268" s="19"/>
      <c r="H268" s="19"/>
      <c r="I268" s="19"/>
      <c r="J268" s="19"/>
      <c r="K268" s="19"/>
      <c r="L268" s="19"/>
      <c r="M268" s="19"/>
      <c r="N268" s="51">
        <f t="shared" si="27"/>
        <v>1.5378178205488935</v>
      </c>
      <c r="O268" s="51">
        <f t="shared" si="28"/>
        <v>1.7750333577536186</v>
      </c>
      <c r="Q268" s="11">
        <v>38461</v>
      </c>
      <c r="R268" s="10">
        <v>3870</v>
      </c>
      <c r="S268" s="10">
        <v>3890</v>
      </c>
      <c r="T268" s="10">
        <v>3850</v>
      </c>
      <c r="U268" s="10">
        <v>3860</v>
      </c>
      <c r="V268" s="10">
        <v>10091100</v>
      </c>
      <c r="W268" s="10">
        <v>3860</v>
      </c>
      <c r="X268" s="19">
        <f t="shared" si="29"/>
        <v>0.2590673575129534</v>
      </c>
      <c r="AF268" s="51">
        <f t="shared" si="31"/>
        <v>1.7441513968745773E-2</v>
      </c>
      <c r="AG268" s="51">
        <f t="shared" si="30"/>
        <v>4.5231977331785722E-3</v>
      </c>
    </row>
    <row r="269" spans="1:33" s="1" customFormat="1">
      <c r="A269" s="18">
        <v>38462</v>
      </c>
      <c r="B269" s="19">
        <v>11173.84</v>
      </c>
      <c r="C269" s="19">
        <v>11199.38</v>
      </c>
      <c r="D269" s="19">
        <v>11052.38</v>
      </c>
      <c r="E269" s="19">
        <v>11088.58</v>
      </c>
      <c r="F269" s="19">
        <f t="shared" ref="F269:F332" si="32">(E269-E268)/E269*100</f>
        <v>0.20489548706867197</v>
      </c>
      <c r="G269" s="19"/>
      <c r="H269" s="19"/>
      <c r="I269" s="19"/>
      <c r="J269" s="19"/>
      <c r="K269" s="19"/>
      <c r="L269" s="19"/>
      <c r="M269" s="19"/>
      <c r="N269" s="51">
        <f t="shared" ref="N269:N332" si="33">(F269-F$4)^3</f>
        <v>8.9575270971288985E-3</v>
      </c>
      <c r="O269" s="51">
        <f t="shared" ref="O269:O332" si="34">(F269-F$4)^4</f>
        <v>1.8603050891495417E-3</v>
      </c>
      <c r="Q269" s="11">
        <v>38462</v>
      </c>
      <c r="R269" s="10">
        <v>3910</v>
      </c>
      <c r="S269" s="10">
        <v>3920</v>
      </c>
      <c r="T269" s="10">
        <v>3860</v>
      </c>
      <c r="U269" s="10">
        <v>3880</v>
      </c>
      <c r="V269" s="10">
        <v>6313800</v>
      </c>
      <c r="W269" s="10">
        <v>3880</v>
      </c>
      <c r="X269" s="19">
        <f t="shared" ref="X269:X332" si="35">(W269-W268)/W269*100</f>
        <v>0.51546391752577314</v>
      </c>
      <c r="AF269" s="51">
        <f t="shared" si="31"/>
        <v>0.13717391015134553</v>
      </c>
      <c r="AG269" s="51">
        <f t="shared" ref="AG269:AG332" si="36">(X269-X$4)^4</f>
        <v>7.0744935974011686E-2</v>
      </c>
    </row>
    <row r="270" spans="1:33" s="1" customFormat="1">
      <c r="A270" s="18">
        <v>38463</v>
      </c>
      <c r="B270" s="19">
        <v>10950.73</v>
      </c>
      <c r="C270" s="19">
        <v>11001.31</v>
      </c>
      <c r="D270" s="19">
        <v>10770.58</v>
      </c>
      <c r="E270" s="19">
        <v>10984.39</v>
      </c>
      <c r="F270" s="19">
        <f t="shared" si="32"/>
        <v>-0.94852786545270629</v>
      </c>
      <c r="G270" s="19"/>
      <c r="H270" s="19"/>
      <c r="I270" s="19"/>
      <c r="J270" s="19"/>
      <c r="K270" s="19"/>
      <c r="L270" s="19"/>
      <c r="M270" s="19"/>
      <c r="N270" s="51">
        <f t="shared" si="33"/>
        <v>-0.84589993322291313</v>
      </c>
      <c r="O270" s="51">
        <f t="shared" si="34"/>
        <v>0.80000368520467779</v>
      </c>
      <c r="Q270" s="11">
        <v>38463</v>
      </c>
      <c r="R270" s="10">
        <v>3830</v>
      </c>
      <c r="S270" s="10">
        <v>3860</v>
      </c>
      <c r="T270" s="10">
        <v>3790</v>
      </c>
      <c r="U270" s="10">
        <v>3840</v>
      </c>
      <c r="V270" s="10">
        <v>8474100</v>
      </c>
      <c r="W270" s="10">
        <v>3840</v>
      </c>
      <c r="X270" s="19">
        <f t="shared" si="35"/>
        <v>-1.0416666666666665</v>
      </c>
      <c r="AF270" s="51">
        <f t="shared" ref="AF270:AF333" si="37">(X270-X$4)^3</f>
        <v>-1.1294091579073995</v>
      </c>
      <c r="AG270" s="51">
        <f t="shared" si="36"/>
        <v>1.1761654195841689</v>
      </c>
    </row>
    <row r="271" spans="1:33" s="1" customFormat="1">
      <c r="A271" s="18">
        <v>38464</v>
      </c>
      <c r="B271" s="19">
        <v>11116.61</v>
      </c>
      <c r="C271" s="19">
        <v>11134.99</v>
      </c>
      <c r="D271" s="19">
        <v>11045.95</v>
      </c>
      <c r="E271" s="19">
        <v>11045.95</v>
      </c>
      <c r="F271" s="19">
        <f t="shared" si="32"/>
        <v>0.55730833472903007</v>
      </c>
      <c r="G271" s="19"/>
      <c r="H271" s="19"/>
      <c r="I271" s="19"/>
      <c r="J271" s="19"/>
      <c r="K271" s="19"/>
      <c r="L271" s="19"/>
      <c r="M271" s="19"/>
      <c r="N271" s="51">
        <f t="shared" si="33"/>
        <v>0.17570398140708593</v>
      </c>
      <c r="O271" s="51">
        <f t="shared" si="34"/>
        <v>9.8410658268556689E-2</v>
      </c>
      <c r="Q271" s="11">
        <v>38464</v>
      </c>
      <c r="R271" s="10">
        <v>3890</v>
      </c>
      <c r="S271" s="10">
        <v>3900</v>
      </c>
      <c r="T271" s="10">
        <v>3850</v>
      </c>
      <c r="U271" s="10">
        <v>3850</v>
      </c>
      <c r="V271" s="10">
        <v>5812100</v>
      </c>
      <c r="W271" s="10">
        <v>3850</v>
      </c>
      <c r="X271" s="19">
        <f t="shared" si="35"/>
        <v>0.25974025974025972</v>
      </c>
      <c r="AF271" s="51">
        <f t="shared" si="37"/>
        <v>1.7577634110513132E-2</v>
      </c>
      <c r="AG271" s="51">
        <f t="shared" si="36"/>
        <v>4.5703265004225328E-3</v>
      </c>
    </row>
    <row r="272" spans="1:33" s="1" customFormat="1">
      <c r="A272" s="18">
        <v>38467</v>
      </c>
      <c r="B272" s="19">
        <v>11064.95</v>
      </c>
      <c r="C272" s="19">
        <v>11114.45</v>
      </c>
      <c r="D272" s="19">
        <v>11020.59</v>
      </c>
      <c r="E272" s="19">
        <v>11073.77</v>
      </c>
      <c r="F272" s="19">
        <f t="shared" si="32"/>
        <v>0.25122428946961789</v>
      </c>
      <c r="G272" s="19"/>
      <c r="H272" s="19"/>
      <c r="I272" s="19"/>
      <c r="J272" s="19"/>
      <c r="K272" s="19"/>
      <c r="L272" s="19"/>
      <c r="M272" s="19"/>
      <c r="N272" s="51">
        <f t="shared" si="33"/>
        <v>1.638889440899605E-2</v>
      </c>
      <c r="O272" s="51">
        <f t="shared" si="34"/>
        <v>4.1629341660533222E-3</v>
      </c>
      <c r="Q272" s="11">
        <v>38467</v>
      </c>
      <c r="R272" s="10">
        <v>3870</v>
      </c>
      <c r="S272" s="10">
        <v>3900</v>
      </c>
      <c r="T272" s="10">
        <v>3850</v>
      </c>
      <c r="U272" s="10">
        <v>3870</v>
      </c>
      <c r="V272" s="10">
        <v>5842100</v>
      </c>
      <c r="W272" s="10">
        <v>3870</v>
      </c>
      <c r="X272" s="19">
        <f t="shared" si="35"/>
        <v>0.516795865633075</v>
      </c>
      <c r="AF272" s="51">
        <f t="shared" si="37"/>
        <v>0.13823946885585123</v>
      </c>
      <c r="AG272" s="51">
        <f t="shared" si="36"/>
        <v>7.1478606191314853E-2</v>
      </c>
    </row>
    <row r="273" spans="1:33" s="1" customFormat="1">
      <c r="A273" s="18">
        <v>38468</v>
      </c>
      <c r="B273" s="19">
        <v>11085.75</v>
      </c>
      <c r="C273" s="19">
        <v>11085.75</v>
      </c>
      <c r="D273" s="19">
        <v>11019.94</v>
      </c>
      <c r="E273" s="19">
        <v>11035.83</v>
      </c>
      <c r="F273" s="19">
        <f t="shared" si="32"/>
        <v>-0.34378927547815169</v>
      </c>
      <c r="G273" s="19"/>
      <c r="H273" s="19"/>
      <c r="I273" s="19"/>
      <c r="J273" s="19"/>
      <c r="K273" s="19"/>
      <c r="L273" s="19"/>
      <c r="M273" s="19"/>
      <c r="N273" s="51">
        <f t="shared" si="33"/>
        <v>-3.9653254122846093E-2</v>
      </c>
      <c r="O273" s="51">
        <f t="shared" si="34"/>
        <v>1.352192255811238E-2</v>
      </c>
      <c r="Q273" s="11">
        <v>38468</v>
      </c>
      <c r="R273" s="10">
        <v>3870</v>
      </c>
      <c r="S273" s="10">
        <v>3870</v>
      </c>
      <c r="T273" s="10">
        <v>3820</v>
      </c>
      <c r="U273" s="10">
        <v>3860</v>
      </c>
      <c r="V273" s="10">
        <v>4929500</v>
      </c>
      <c r="W273" s="10">
        <v>3860</v>
      </c>
      <c r="X273" s="19">
        <f t="shared" si="35"/>
        <v>-0.2590673575129534</v>
      </c>
      <c r="AF273" s="51">
        <f t="shared" si="37"/>
        <v>-1.7333673013459332E-2</v>
      </c>
      <c r="AG273" s="51">
        <f t="shared" si="36"/>
        <v>4.4859469448857957E-3</v>
      </c>
    </row>
    <row r="274" spans="1:33" s="1" customFormat="1">
      <c r="A274" s="18">
        <v>38469</v>
      </c>
      <c r="B274" s="19">
        <v>10968.77</v>
      </c>
      <c r="C274" s="19">
        <v>11022.44</v>
      </c>
      <c r="D274" s="19">
        <v>10968.58</v>
      </c>
      <c r="E274" s="19">
        <v>11005.42</v>
      </c>
      <c r="F274" s="19">
        <f t="shared" si="32"/>
        <v>-0.2763183958449551</v>
      </c>
      <c r="G274" s="19"/>
      <c r="H274" s="19"/>
      <c r="I274" s="19"/>
      <c r="J274" s="19"/>
      <c r="K274" s="19"/>
      <c r="L274" s="19"/>
      <c r="M274" s="19"/>
      <c r="N274" s="51">
        <f t="shared" si="33"/>
        <v>-2.0465872988438105E-2</v>
      </c>
      <c r="O274" s="51">
        <f t="shared" si="34"/>
        <v>5.5980963133066631E-3</v>
      </c>
      <c r="Q274" s="11">
        <v>38469</v>
      </c>
      <c r="R274" s="10">
        <v>3840</v>
      </c>
      <c r="S274" s="10">
        <v>3850</v>
      </c>
      <c r="T274" s="10">
        <v>3830</v>
      </c>
      <c r="U274" s="10">
        <v>3850</v>
      </c>
      <c r="V274" s="10">
        <v>5276000</v>
      </c>
      <c r="W274" s="10">
        <v>3850</v>
      </c>
      <c r="X274" s="19">
        <f t="shared" si="35"/>
        <v>-0.25974025974025972</v>
      </c>
      <c r="AF274" s="51">
        <f t="shared" si="37"/>
        <v>-1.7469232215122716E-2</v>
      </c>
      <c r="AG274" s="51">
        <f t="shared" si="36"/>
        <v>4.5327846918644162E-3</v>
      </c>
    </row>
    <row r="275" spans="1:33" s="1" customFormat="1">
      <c r="A275" s="18">
        <v>38470</v>
      </c>
      <c r="B275" s="19">
        <v>10979.05</v>
      </c>
      <c r="C275" s="19">
        <v>11008.9</v>
      </c>
      <c r="D275" s="19">
        <v>10892.71</v>
      </c>
      <c r="E275" s="19">
        <v>11008.9</v>
      </c>
      <c r="F275" s="19">
        <f t="shared" si="32"/>
        <v>3.1610787635454621E-2</v>
      </c>
      <c r="G275" s="19"/>
      <c r="H275" s="19"/>
      <c r="I275" s="19"/>
      <c r="J275" s="19"/>
      <c r="K275" s="19"/>
      <c r="L275" s="19"/>
      <c r="M275" s="19"/>
      <c r="N275" s="51">
        <f t="shared" si="33"/>
        <v>4.0693225422538442E-5</v>
      </c>
      <c r="O275" s="51">
        <f t="shared" si="34"/>
        <v>1.3996823482330614E-6</v>
      </c>
      <c r="Q275" s="11">
        <v>38470</v>
      </c>
      <c r="R275" s="10">
        <v>3810</v>
      </c>
      <c r="S275" s="10">
        <v>3840</v>
      </c>
      <c r="T275" s="10">
        <v>3800</v>
      </c>
      <c r="U275" s="10">
        <v>3840</v>
      </c>
      <c r="V275" s="10">
        <v>6928800</v>
      </c>
      <c r="W275" s="10">
        <v>3840</v>
      </c>
      <c r="X275" s="19">
        <f t="shared" si="35"/>
        <v>-0.26041666666666663</v>
      </c>
      <c r="AF275" s="51">
        <f t="shared" si="37"/>
        <v>-1.7606207905074809E-2</v>
      </c>
      <c r="AG275" s="51">
        <f t="shared" si="36"/>
        <v>4.5802350723432809E-3</v>
      </c>
    </row>
    <row r="276" spans="1:33" s="1" customFormat="1">
      <c r="A276" s="18">
        <v>38474</v>
      </c>
      <c r="B276" s="19">
        <v>10954.21</v>
      </c>
      <c r="C276" s="19">
        <v>11035.95</v>
      </c>
      <c r="D276" s="19">
        <v>10913.97</v>
      </c>
      <c r="E276" s="19">
        <v>11002.11</v>
      </c>
      <c r="F276" s="19">
        <f t="shared" si="32"/>
        <v>-6.1715434584811941E-2</v>
      </c>
      <c r="G276" s="19"/>
      <c r="H276" s="19"/>
      <c r="I276" s="19"/>
      <c r="J276" s="19"/>
      <c r="K276" s="19"/>
      <c r="L276" s="19"/>
      <c r="M276" s="19"/>
      <c r="N276" s="51">
        <f t="shared" si="33"/>
        <v>-2.0465164149771373E-4</v>
      </c>
      <c r="O276" s="51">
        <f t="shared" si="34"/>
        <v>1.2060175931617847E-5</v>
      </c>
      <c r="Q276" s="11">
        <v>38474</v>
      </c>
      <c r="R276" s="10">
        <v>3810</v>
      </c>
      <c r="S276" s="10">
        <v>3820</v>
      </c>
      <c r="T276" s="10">
        <v>3790</v>
      </c>
      <c r="U276" s="10">
        <v>3810</v>
      </c>
      <c r="V276" s="10">
        <v>4842500</v>
      </c>
      <c r="W276" s="10">
        <v>3810</v>
      </c>
      <c r="X276" s="19">
        <f t="shared" si="35"/>
        <v>-0.78740157480314954</v>
      </c>
      <c r="AF276" s="51">
        <f t="shared" si="37"/>
        <v>-0.48769201732668416</v>
      </c>
      <c r="AG276" s="51">
        <f t="shared" si="36"/>
        <v>0.38387885963498414</v>
      </c>
    </row>
    <row r="277" spans="1:33" s="1" customFormat="1">
      <c r="A277" s="18">
        <v>38478</v>
      </c>
      <c r="B277" s="19">
        <v>11119.78</v>
      </c>
      <c r="C277" s="19">
        <v>11192.17</v>
      </c>
      <c r="D277" s="19">
        <v>11109.33</v>
      </c>
      <c r="E277" s="19">
        <v>11192.17</v>
      </c>
      <c r="F277" s="19">
        <f t="shared" si="32"/>
        <v>1.698151475540485</v>
      </c>
      <c r="G277" s="19"/>
      <c r="H277" s="19"/>
      <c r="I277" s="19"/>
      <c r="J277" s="19"/>
      <c r="K277" s="19"/>
      <c r="L277" s="19"/>
      <c r="M277" s="19"/>
      <c r="N277" s="51">
        <f t="shared" si="33"/>
        <v>4.9211251685675803</v>
      </c>
      <c r="O277" s="51">
        <f t="shared" si="34"/>
        <v>8.3705221232720834</v>
      </c>
      <c r="Q277" s="11">
        <v>38478</v>
      </c>
      <c r="R277" s="10">
        <v>3880</v>
      </c>
      <c r="S277" s="10">
        <v>3930</v>
      </c>
      <c r="T277" s="10">
        <v>3850</v>
      </c>
      <c r="U277" s="10">
        <v>3930</v>
      </c>
      <c r="V277" s="10">
        <v>12640900</v>
      </c>
      <c r="W277" s="10">
        <v>3930</v>
      </c>
      <c r="X277" s="19">
        <f t="shared" si="35"/>
        <v>3.0534351145038165</v>
      </c>
      <c r="AF277" s="51">
        <f t="shared" si="37"/>
        <v>28.476089535379348</v>
      </c>
      <c r="AG277" s="51">
        <f t="shared" si="36"/>
        <v>86.9575175439074</v>
      </c>
    </row>
    <row r="278" spans="1:33" s="1" customFormat="1">
      <c r="A278" s="18">
        <v>38481</v>
      </c>
      <c r="B278" s="19">
        <v>11199.1</v>
      </c>
      <c r="C278" s="19">
        <v>11199.1</v>
      </c>
      <c r="D278" s="19">
        <v>11119.48</v>
      </c>
      <c r="E278" s="19">
        <v>11171.32</v>
      </c>
      <c r="F278" s="19">
        <f t="shared" si="32"/>
        <v>-0.18663864252389481</v>
      </c>
      <c r="G278" s="19"/>
      <c r="H278" s="19"/>
      <c r="I278" s="19"/>
      <c r="J278" s="19"/>
      <c r="K278" s="19"/>
      <c r="L278" s="19"/>
      <c r="M278" s="19"/>
      <c r="N278" s="51">
        <f t="shared" si="33"/>
        <v>-6.2146336185148086E-3</v>
      </c>
      <c r="O278" s="51">
        <f t="shared" si="34"/>
        <v>1.1425819879428811E-3</v>
      </c>
      <c r="Q278" s="11">
        <v>38481</v>
      </c>
      <c r="R278" s="10">
        <v>3940</v>
      </c>
      <c r="S278" s="10">
        <v>3950</v>
      </c>
      <c r="T278" s="10">
        <v>3900</v>
      </c>
      <c r="U278" s="10">
        <v>3900</v>
      </c>
      <c r="V278" s="10">
        <v>6057300</v>
      </c>
      <c r="W278" s="10">
        <v>3900</v>
      </c>
      <c r="X278" s="19">
        <f t="shared" si="35"/>
        <v>-0.76923076923076927</v>
      </c>
      <c r="AF278" s="51">
        <f t="shared" si="37"/>
        <v>-0.45469092048920434</v>
      </c>
      <c r="AG278" s="51">
        <f t="shared" si="36"/>
        <v>0.3496404813228039</v>
      </c>
    </row>
    <row r="279" spans="1:33" s="1" customFormat="1">
      <c r="A279" s="18">
        <v>38482</v>
      </c>
      <c r="B279" s="19">
        <v>11193.22</v>
      </c>
      <c r="C279" s="19">
        <v>11211.36</v>
      </c>
      <c r="D279" s="10">
        <v>11125</v>
      </c>
      <c r="E279" s="19">
        <v>11159.46</v>
      </c>
      <c r="F279" s="19">
        <f t="shared" si="32"/>
        <v>-0.10627754389549837</v>
      </c>
      <c r="G279" s="19"/>
      <c r="H279" s="19"/>
      <c r="I279" s="19"/>
      <c r="J279" s="19"/>
      <c r="K279" s="19"/>
      <c r="L279" s="19"/>
      <c r="M279" s="19"/>
      <c r="N279" s="51">
        <f t="shared" si="33"/>
        <v>-1.1084729012675158E-3</v>
      </c>
      <c r="O279" s="51">
        <f t="shared" si="34"/>
        <v>1.1471849493241087E-4</v>
      </c>
      <c r="Q279" s="11">
        <v>38482</v>
      </c>
      <c r="R279" s="10">
        <v>3910</v>
      </c>
      <c r="S279" s="10">
        <v>3930</v>
      </c>
      <c r="T279" s="10">
        <v>3890</v>
      </c>
      <c r="U279" s="10">
        <v>3900</v>
      </c>
      <c r="V279" s="10">
        <v>6021000</v>
      </c>
      <c r="W279" s="10">
        <v>3900</v>
      </c>
      <c r="X279" s="19">
        <f t="shared" si="35"/>
        <v>0</v>
      </c>
      <c r="AF279" s="51">
        <f t="shared" si="37"/>
        <v>1.9205286566845341E-11</v>
      </c>
      <c r="AG279" s="51">
        <f t="shared" si="36"/>
        <v>5.1431326109964725E-15</v>
      </c>
    </row>
    <row r="280" spans="1:33" s="1" customFormat="1">
      <c r="A280" s="18">
        <v>38483</v>
      </c>
      <c r="B280" s="19">
        <v>11091.26</v>
      </c>
      <c r="C280" s="19">
        <v>11120.7</v>
      </c>
      <c r="D280" s="19">
        <v>11038.26</v>
      </c>
      <c r="E280" s="19">
        <v>11120.7</v>
      </c>
      <c r="F280" s="19">
        <f t="shared" si="32"/>
        <v>-0.34853921066118493</v>
      </c>
      <c r="G280" s="19"/>
      <c r="H280" s="19"/>
      <c r="I280" s="19"/>
      <c r="J280" s="19"/>
      <c r="K280" s="19"/>
      <c r="L280" s="19"/>
      <c r="M280" s="19"/>
      <c r="N280" s="51">
        <f t="shared" si="33"/>
        <v>-4.1333463939957828E-2</v>
      </c>
      <c r="O280" s="51">
        <f t="shared" si="34"/>
        <v>1.4291212282936394E-2</v>
      </c>
      <c r="Q280" s="11">
        <v>38483</v>
      </c>
      <c r="R280" s="10">
        <v>3850</v>
      </c>
      <c r="S280" s="10">
        <v>3870</v>
      </c>
      <c r="T280" s="10">
        <v>3840</v>
      </c>
      <c r="U280" s="10">
        <v>3870</v>
      </c>
      <c r="V280" s="10">
        <v>8585200</v>
      </c>
      <c r="W280" s="10">
        <v>3870</v>
      </c>
      <c r="X280" s="19">
        <f t="shared" si="35"/>
        <v>-0.77519379844961245</v>
      </c>
      <c r="AF280" s="51">
        <f t="shared" si="37"/>
        <v>-0.46535105023413675</v>
      </c>
      <c r="AG280" s="51">
        <f t="shared" si="36"/>
        <v>0.36061262827735857</v>
      </c>
    </row>
    <row r="281" spans="1:33" s="1" customFormat="1">
      <c r="A281" s="18">
        <v>38484</v>
      </c>
      <c r="B281" s="19">
        <v>11118.13</v>
      </c>
      <c r="C281" s="19">
        <v>11135.5</v>
      </c>
      <c r="D281" s="19">
        <v>11069.69</v>
      </c>
      <c r="E281" s="19">
        <v>11077.94</v>
      </c>
      <c r="F281" s="19">
        <f t="shared" si="32"/>
        <v>-0.38599234153642475</v>
      </c>
      <c r="G281" s="19"/>
      <c r="H281" s="19"/>
      <c r="I281" s="19"/>
      <c r="J281" s="19"/>
      <c r="K281" s="19"/>
      <c r="L281" s="19"/>
      <c r="M281" s="19"/>
      <c r="N281" s="51">
        <f t="shared" si="33"/>
        <v>-5.6273106865451436E-2</v>
      </c>
      <c r="O281" s="51">
        <f t="shared" si="34"/>
        <v>2.1564258266831633E-2</v>
      </c>
      <c r="Q281" s="11">
        <v>38484</v>
      </c>
      <c r="R281" s="10">
        <v>3840</v>
      </c>
      <c r="S281" s="10">
        <v>3850</v>
      </c>
      <c r="T281" s="10">
        <v>3830</v>
      </c>
      <c r="U281" s="10">
        <v>3850</v>
      </c>
      <c r="V281" s="10">
        <v>5619300</v>
      </c>
      <c r="W281" s="10">
        <v>3850</v>
      </c>
      <c r="X281" s="19">
        <f t="shared" si="35"/>
        <v>-0.51948051948051943</v>
      </c>
      <c r="AF281" s="51">
        <f t="shared" si="37"/>
        <v>-0.1399703262754905</v>
      </c>
      <c r="AG281" s="51">
        <f t="shared" si="36"/>
        <v>7.2674374066421105E-2</v>
      </c>
    </row>
    <row r="282" spans="1:33" s="1" customFormat="1">
      <c r="A282" s="18">
        <v>38485</v>
      </c>
      <c r="B282" s="19">
        <v>11044.71</v>
      </c>
      <c r="C282" s="19">
        <v>11103.08</v>
      </c>
      <c r="D282" s="19">
        <v>11017.79</v>
      </c>
      <c r="E282" s="19">
        <v>11049.11</v>
      </c>
      <c r="F282" s="19">
        <f t="shared" si="32"/>
        <v>-0.26092599313428794</v>
      </c>
      <c r="G282" s="19"/>
      <c r="H282" s="19"/>
      <c r="I282" s="19"/>
      <c r="J282" s="19"/>
      <c r="K282" s="19"/>
      <c r="L282" s="19"/>
      <c r="M282" s="19"/>
      <c r="N282" s="51">
        <f t="shared" si="33"/>
        <v>-1.7201649143127291E-2</v>
      </c>
      <c r="O282" s="51">
        <f t="shared" si="34"/>
        <v>4.4404479153405309E-3</v>
      </c>
      <c r="Q282" s="11">
        <v>38485</v>
      </c>
      <c r="R282" s="10">
        <v>3840</v>
      </c>
      <c r="S282" s="10">
        <v>3850</v>
      </c>
      <c r="T282" s="10">
        <v>3820</v>
      </c>
      <c r="U282" s="10">
        <v>3830</v>
      </c>
      <c r="V282" s="10">
        <v>4433100</v>
      </c>
      <c r="W282" s="10">
        <v>3830</v>
      </c>
      <c r="X282" s="19">
        <f t="shared" si="35"/>
        <v>-0.52219321148825071</v>
      </c>
      <c r="AF282" s="51">
        <f t="shared" si="37"/>
        <v>-0.14217568601916006</v>
      </c>
      <c r="AG282" s="51">
        <f t="shared" si="36"/>
        <v>7.420510374847536E-2</v>
      </c>
    </row>
    <row r="283" spans="1:33" s="1" customFormat="1">
      <c r="A283" s="18">
        <v>38488</v>
      </c>
      <c r="B283" s="19">
        <v>11045.29</v>
      </c>
      <c r="C283" s="19">
        <v>11048.85</v>
      </c>
      <c r="D283" s="19">
        <v>10935.53</v>
      </c>
      <c r="E283" s="19">
        <v>10947.22</v>
      </c>
      <c r="F283" s="19">
        <f t="shared" si="32"/>
        <v>-0.93073858020576228</v>
      </c>
      <c r="G283" s="19"/>
      <c r="H283" s="19"/>
      <c r="I283" s="19"/>
      <c r="J283" s="19"/>
      <c r="K283" s="19"/>
      <c r="L283" s="19"/>
      <c r="M283" s="19"/>
      <c r="N283" s="51">
        <f t="shared" si="33"/>
        <v>-0.79905839783494736</v>
      </c>
      <c r="O283" s="51">
        <f t="shared" si="34"/>
        <v>0.74148896737368042</v>
      </c>
      <c r="Q283" s="11">
        <v>38488</v>
      </c>
      <c r="R283" s="10">
        <v>3820</v>
      </c>
      <c r="S283" s="10">
        <v>3830</v>
      </c>
      <c r="T283" s="10">
        <v>3800</v>
      </c>
      <c r="U283" s="10">
        <v>3820</v>
      </c>
      <c r="V283" s="10">
        <v>6053600</v>
      </c>
      <c r="W283" s="10">
        <v>3820</v>
      </c>
      <c r="X283" s="19">
        <f t="shared" si="35"/>
        <v>-0.26178010471204188</v>
      </c>
      <c r="AF283" s="51">
        <f t="shared" si="37"/>
        <v>-1.7884483226230811E-2</v>
      </c>
      <c r="AG283" s="51">
        <f t="shared" si="36"/>
        <v>4.6770124672407924E-3</v>
      </c>
    </row>
    <row r="284" spans="1:33" s="1" customFormat="1">
      <c r="A284" s="18">
        <v>38489</v>
      </c>
      <c r="B284" s="19">
        <v>11046.3</v>
      </c>
      <c r="C284" s="19">
        <v>11066.76</v>
      </c>
      <c r="D284" s="19">
        <v>10788.59</v>
      </c>
      <c r="E284" s="19">
        <v>10825.39</v>
      </c>
      <c r="F284" s="19">
        <f t="shared" si="32"/>
        <v>-1.1254098004783193</v>
      </c>
      <c r="G284" s="19"/>
      <c r="H284" s="19"/>
      <c r="I284" s="19"/>
      <c r="J284" s="19"/>
      <c r="K284" s="19"/>
      <c r="L284" s="19"/>
      <c r="M284" s="19"/>
      <c r="N284" s="51">
        <f t="shared" si="33"/>
        <v>-1.4148281836475498</v>
      </c>
      <c r="O284" s="51">
        <f t="shared" si="34"/>
        <v>1.5883209706630363</v>
      </c>
      <c r="Q284" s="11">
        <v>38489</v>
      </c>
      <c r="R284" s="10">
        <v>3860</v>
      </c>
      <c r="S284" s="10">
        <v>3880</v>
      </c>
      <c r="T284" s="10">
        <v>3840</v>
      </c>
      <c r="U284" s="10">
        <v>3850</v>
      </c>
      <c r="V284" s="10">
        <v>7730700</v>
      </c>
      <c r="W284" s="10">
        <v>3850</v>
      </c>
      <c r="X284" s="19">
        <f t="shared" si="35"/>
        <v>0.77922077922077926</v>
      </c>
      <c r="AF284" s="51">
        <f t="shared" si="37"/>
        <v>0.473619162596147</v>
      </c>
      <c r="AG284" s="51">
        <f t="shared" si="36"/>
        <v>0.36918072708014277</v>
      </c>
    </row>
    <row r="285" spans="1:33" s="1" customFormat="1">
      <c r="A285" s="18">
        <v>38490</v>
      </c>
      <c r="B285" s="19">
        <v>10848.63</v>
      </c>
      <c r="C285" s="19">
        <v>10891.69</v>
      </c>
      <c r="D285" s="19">
        <v>10821.41</v>
      </c>
      <c r="E285" s="19">
        <v>10835.41</v>
      </c>
      <c r="F285" s="19">
        <f t="shared" si="32"/>
        <v>9.247458102647188E-2</v>
      </c>
      <c r="G285" s="19"/>
      <c r="H285" s="19"/>
      <c r="I285" s="19"/>
      <c r="J285" s="19"/>
      <c r="K285" s="19"/>
      <c r="L285" s="19"/>
      <c r="M285" s="19"/>
      <c r="N285" s="51">
        <f t="shared" si="33"/>
        <v>8.6442693246600389E-4</v>
      </c>
      <c r="O285" s="51">
        <f t="shared" si="34"/>
        <v>8.2345092042281564E-5</v>
      </c>
      <c r="Q285" s="11">
        <v>38490</v>
      </c>
      <c r="R285" s="10">
        <v>3840</v>
      </c>
      <c r="S285" s="10">
        <v>3850</v>
      </c>
      <c r="T285" s="10">
        <v>3800</v>
      </c>
      <c r="U285" s="10">
        <v>3820</v>
      </c>
      <c r="V285" s="10">
        <v>6425800</v>
      </c>
      <c r="W285" s="10">
        <v>3820</v>
      </c>
      <c r="X285" s="19">
        <f t="shared" si="35"/>
        <v>-0.78534031413612559</v>
      </c>
      <c r="AF285" s="51">
        <f t="shared" si="37"/>
        <v>-0.4838706966068369</v>
      </c>
      <c r="AG285" s="51">
        <f t="shared" si="36"/>
        <v>0.3798735853886141</v>
      </c>
    </row>
    <row r="286" spans="1:33" s="1" customFormat="1">
      <c r="A286" s="18">
        <v>38491</v>
      </c>
      <c r="B286" s="19">
        <v>10973.28</v>
      </c>
      <c r="C286" s="19">
        <v>11102.43</v>
      </c>
      <c r="D286" s="19">
        <v>10953.08</v>
      </c>
      <c r="E286" s="19">
        <v>11077.16</v>
      </c>
      <c r="F286" s="19">
        <f t="shared" si="32"/>
        <v>2.1824185982688702</v>
      </c>
      <c r="G286" s="19"/>
      <c r="H286" s="19"/>
      <c r="I286" s="19"/>
      <c r="J286" s="19"/>
      <c r="K286" s="19"/>
      <c r="L286" s="19"/>
      <c r="M286" s="19"/>
      <c r="N286" s="51">
        <f t="shared" si="33"/>
        <v>10.434600365342098</v>
      </c>
      <c r="O286" s="51">
        <f t="shared" si="34"/>
        <v>22.801728010659847</v>
      </c>
      <c r="Q286" s="11">
        <v>38491</v>
      </c>
      <c r="R286" s="10">
        <v>3900</v>
      </c>
      <c r="S286" s="10">
        <v>3900</v>
      </c>
      <c r="T286" s="10">
        <v>3850</v>
      </c>
      <c r="U286" s="10">
        <v>3880</v>
      </c>
      <c r="V286" s="10">
        <v>8043500</v>
      </c>
      <c r="W286" s="10">
        <v>3880</v>
      </c>
      <c r="X286" s="19">
        <f t="shared" si="35"/>
        <v>1.5463917525773196</v>
      </c>
      <c r="AF286" s="51">
        <f t="shared" si="37"/>
        <v>3.6998505592480773</v>
      </c>
      <c r="AG286" s="51">
        <f t="shared" si="36"/>
        <v>5.7224092022603825</v>
      </c>
    </row>
    <row r="287" spans="1:33" s="1" customFormat="1">
      <c r="A287" s="18">
        <v>38492</v>
      </c>
      <c r="B287" s="19">
        <v>11104.33</v>
      </c>
      <c r="C287" s="19">
        <v>11110.45</v>
      </c>
      <c r="D287" s="19">
        <v>11034.82</v>
      </c>
      <c r="E287" s="19">
        <v>11037.29</v>
      </c>
      <c r="F287" s="19">
        <f t="shared" si="32"/>
        <v>-0.36122997583645061</v>
      </c>
      <c r="G287" s="19"/>
      <c r="H287" s="19"/>
      <c r="I287" s="19"/>
      <c r="J287" s="19"/>
      <c r="K287" s="19"/>
      <c r="L287" s="19"/>
      <c r="M287" s="19"/>
      <c r="N287" s="51">
        <f t="shared" si="33"/>
        <v>-4.6053949903692437E-2</v>
      </c>
      <c r="O287" s="51">
        <f t="shared" si="34"/>
        <v>1.6507799255099716E-2</v>
      </c>
      <c r="Q287" s="11">
        <v>38492</v>
      </c>
      <c r="R287" s="10">
        <v>3910</v>
      </c>
      <c r="S287" s="10">
        <v>3930</v>
      </c>
      <c r="T287" s="10">
        <v>3870</v>
      </c>
      <c r="U287" s="10">
        <v>3890</v>
      </c>
      <c r="V287" s="10">
        <v>7405400</v>
      </c>
      <c r="W287" s="10">
        <v>3890</v>
      </c>
      <c r="X287" s="19">
        <f t="shared" si="35"/>
        <v>0.25706940874035988</v>
      </c>
      <c r="AF287" s="51">
        <f t="shared" si="37"/>
        <v>1.7041497162654459E-2</v>
      </c>
      <c r="AG287" s="51">
        <f t="shared" si="36"/>
        <v>4.3854112743221367E-3</v>
      </c>
    </row>
    <row r="288" spans="1:33" s="1" customFormat="1">
      <c r="A288" s="18">
        <v>38495</v>
      </c>
      <c r="B288" s="19">
        <v>11073.01</v>
      </c>
      <c r="C288" s="19">
        <v>11163.54</v>
      </c>
      <c r="D288" s="19">
        <v>11056.86</v>
      </c>
      <c r="E288" s="19">
        <v>11158.65</v>
      </c>
      <c r="F288" s="19">
        <f t="shared" si="32"/>
        <v>1.0875867600471272</v>
      </c>
      <c r="G288" s="19"/>
      <c r="H288" s="19"/>
      <c r="I288" s="19"/>
      <c r="J288" s="19"/>
      <c r="K288" s="19"/>
      <c r="L288" s="19"/>
      <c r="M288" s="19"/>
      <c r="N288" s="51">
        <f t="shared" si="33"/>
        <v>1.2963551130706676</v>
      </c>
      <c r="O288" s="51">
        <f t="shared" si="34"/>
        <v>1.4135092231785829</v>
      </c>
      <c r="Q288" s="11">
        <v>38495</v>
      </c>
      <c r="R288" s="10">
        <v>3900</v>
      </c>
      <c r="S288" s="10">
        <v>3940</v>
      </c>
      <c r="T288" s="10">
        <v>3890</v>
      </c>
      <c r="U288" s="10">
        <v>3920</v>
      </c>
      <c r="V288" s="10">
        <v>4351100</v>
      </c>
      <c r="W288" s="10">
        <v>3920</v>
      </c>
      <c r="X288" s="19">
        <f t="shared" si="35"/>
        <v>0.76530612244897955</v>
      </c>
      <c r="AF288" s="51">
        <f t="shared" si="37"/>
        <v>0.44870549847892066</v>
      </c>
      <c r="AG288" s="51">
        <f t="shared" si="36"/>
        <v>0.34351722748722047</v>
      </c>
    </row>
    <row r="289" spans="1:33" s="1" customFormat="1">
      <c r="A289" s="18">
        <v>38496</v>
      </c>
      <c r="B289" s="19">
        <v>11184.64</v>
      </c>
      <c r="C289" s="19">
        <v>11199.23</v>
      </c>
      <c r="D289" s="19">
        <v>11101.93</v>
      </c>
      <c r="E289" s="19">
        <v>11133.65</v>
      </c>
      <c r="F289" s="19">
        <f t="shared" si="32"/>
        <v>-0.2245445114585064</v>
      </c>
      <c r="G289" s="19"/>
      <c r="H289" s="19"/>
      <c r="I289" s="19"/>
      <c r="J289" s="19"/>
      <c r="K289" s="19"/>
      <c r="L289" s="19"/>
      <c r="M289" s="19"/>
      <c r="N289" s="51">
        <f t="shared" si="33"/>
        <v>-1.0905505108604921E-2</v>
      </c>
      <c r="O289" s="51">
        <f t="shared" si="34"/>
        <v>2.4183976604886079E-3</v>
      </c>
      <c r="Q289" s="11">
        <v>38496</v>
      </c>
      <c r="R289" s="10">
        <v>3950</v>
      </c>
      <c r="S289" s="10">
        <v>3950</v>
      </c>
      <c r="T289" s="10">
        <v>3920</v>
      </c>
      <c r="U289" s="10">
        <v>3940</v>
      </c>
      <c r="V289" s="10">
        <v>3810000</v>
      </c>
      <c r="W289" s="10">
        <v>3940</v>
      </c>
      <c r="X289" s="19">
        <f t="shared" si="35"/>
        <v>0.50761421319796951</v>
      </c>
      <c r="AF289" s="51">
        <f t="shared" si="37"/>
        <v>0.13100518703766151</v>
      </c>
      <c r="AG289" s="51">
        <f t="shared" si="36"/>
        <v>6.6535177837850082E-2</v>
      </c>
    </row>
    <row r="290" spans="1:33" s="1" customFormat="1">
      <c r="A290" s="18">
        <v>38497</v>
      </c>
      <c r="B290" s="19">
        <v>11127.31</v>
      </c>
      <c r="C290" s="19">
        <v>11127.9</v>
      </c>
      <c r="D290" s="19">
        <v>10988.37</v>
      </c>
      <c r="E290" s="19">
        <v>11014.43</v>
      </c>
      <c r="F290" s="19">
        <f t="shared" si="32"/>
        <v>-1.0823982720848861</v>
      </c>
      <c r="G290" s="19"/>
      <c r="H290" s="19"/>
      <c r="I290" s="19"/>
      <c r="J290" s="19"/>
      <c r="K290" s="19"/>
      <c r="L290" s="19"/>
      <c r="M290" s="19"/>
      <c r="N290" s="51">
        <f t="shared" si="33"/>
        <v>-1.2583586611579931</v>
      </c>
      <c r="O290" s="51">
        <f t="shared" si="34"/>
        <v>1.3585405010927107</v>
      </c>
      <c r="Q290" s="11">
        <v>38497</v>
      </c>
      <c r="R290" s="10">
        <v>3940</v>
      </c>
      <c r="S290" s="10">
        <v>3950</v>
      </c>
      <c r="T290" s="10">
        <v>3920</v>
      </c>
      <c r="U290" s="10">
        <v>3940</v>
      </c>
      <c r="V290" s="10">
        <v>4048700</v>
      </c>
      <c r="W290" s="10">
        <v>3940</v>
      </c>
      <c r="X290" s="19">
        <f t="shared" si="35"/>
        <v>0</v>
      </c>
      <c r="AF290" s="51">
        <f t="shared" si="37"/>
        <v>1.9205286566845341E-11</v>
      </c>
      <c r="AG290" s="51">
        <f t="shared" si="36"/>
        <v>5.1431326109964725E-15</v>
      </c>
    </row>
    <row r="291" spans="1:33" s="1" customFormat="1">
      <c r="A291" s="18">
        <v>38498</v>
      </c>
      <c r="B291" s="19">
        <v>11024.36</v>
      </c>
      <c r="C291" s="19">
        <v>11047.37</v>
      </c>
      <c r="D291" s="19">
        <v>10978.85</v>
      </c>
      <c r="E291" s="19">
        <v>11027.94</v>
      </c>
      <c r="F291" s="19">
        <f t="shared" si="32"/>
        <v>0.12250701400261714</v>
      </c>
      <c r="G291" s="19"/>
      <c r="H291" s="19"/>
      <c r="I291" s="19"/>
      <c r="J291" s="19"/>
      <c r="K291" s="19"/>
      <c r="L291" s="19"/>
      <c r="M291" s="19"/>
      <c r="N291" s="51">
        <f t="shared" si="33"/>
        <v>1.9668530377086489E-3</v>
      </c>
      <c r="O291" s="51">
        <f t="shared" si="34"/>
        <v>2.464313074165502E-4</v>
      </c>
      <c r="Q291" s="11">
        <v>38498</v>
      </c>
      <c r="R291" s="10">
        <v>3910</v>
      </c>
      <c r="S291" s="10">
        <v>3920</v>
      </c>
      <c r="T291" s="10">
        <v>3870</v>
      </c>
      <c r="U291" s="10">
        <v>3890</v>
      </c>
      <c r="V291" s="10">
        <v>5234200</v>
      </c>
      <c r="W291" s="10">
        <v>3890</v>
      </c>
      <c r="X291" s="19">
        <f t="shared" si="35"/>
        <v>-1.2853470437017995</v>
      </c>
      <c r="AF291" s="51">
        <f t="shared" si="37"/>
        <v>-2.1222167078791605</v>
      </c>
      <c r="AG291" s="51">
        <f t="shared" si="36"/>
        <v>2.7272166466987899</v>
      </c>
    </row>
    <row r="292" spans="1:33" s="1" customFormat="1">
      <c r="A292" s="18">
        <v>38499</v>
      </c>
      <c r="B292" s="19">
        <v>11098.26</v>
      </c>
      <c r="C292" s="19">
        <v>11192.33</v>
      </c>
      <c r="D292" s="19">
        <v>11089.23</v>
      </c>
      <c r="E292" s="19">
        <v>11192.33</v>
      </c>
      <c r="F292" s="19">
        <f t="shared" si="32"/>
        <v>1.4687737048496554</v>
      </c>
      <c r="G292" s="19"/>
      <c r="H292" s="19"/>
      <c r="I292" s="19"/>
      <c r="J292" s="19"/>
      <c r="K292" s="19"/>
      <c r="L292" s="19"/>
      <c r="M292" s="19"/>
      <c r="N292" s="51">
        <f t="shared" si="33"/>
        <v>3.186639421003282</v>
      </c>
      <c r="O292" s="51">
        <f t="shared" si="34"/>
        <v>4.6893275123521994</v>
      </c>
      <c r="Q292" s="11">
        <v>38499</v>
      </c>
      <c r="R292" s="10">
        <v>3920</v>
      </c>
      <c r="S292" s="10">
        <v>3930</v>
      </c>
      <c r="T292" s="10">
        <v>3880</v>
      </c>
      <c r="U292" s="10">
        <v>3900</v>
      </c>
      <c r="V292" s="10">
        <v>4489400</v>
      </c>
      <c r="W292" s="10">
        <v>3900</v>
      </c>
      <c r="X292" s="19">
        <f t="shared" si="35"/>
        <v>0.25641025641025639</v>
      </c>
      <c r="AF292" s="51">
        <f t="shared" si="37"/>
        <v>1.6910880278623617E-2</v>
      </c>
      <c r="AG292" s="51">
        <f t="shared" si="36"/>
        <v>4.3406518441248629E-3</v>
      </c>
    </row>
    <row r="293" spans="1:33" s="1" customFormat="1">
      <c r="A293" s="18">
        <v>38502</v>
      </c>
      <c r="B293" s="19">
        <v>11201.32</v>
      </c>
      <c r="C293" s="19">
        <v>11302.52</v>
      </c>
      <c r="D293" s="19">
        <v>11197.79</v>
      </c>
      <c r="E293" s="19">
        <v>11266.33</v>
      </c>
      <c r="F293" s="19">
        <f t="shared" si="32"/>
        <v>0.65682436072793893</v>
      </c>
      <c r="G293" s="19"/>
      <c r="H293" s="19"/>
      <c r="I293" s="19"/>
      <c r="J293" s="19"/>
      <c r="K293" s="19"/>
      <c r="L293" s="19"/>
      <c r="M293" s="19"/>
      <c r="N293" s="51">
        <f t="shared" si="33"/>
        <v>0.28698603306823867</v>
      </c>
      <c r="O293" s="51">
        <f t="shared" si="34"/>
        <v>0.18929872182572138</v>
      </c>
      <c r="Q293" s="11">
        <v>38502</v>
      </c>
      <c r="R293" s="10">
        <v>3910</v>
      </c>
      <c r="S293" s="10">
        <v>3940</v>
      </c>
      <c r="T293" s="10">
        <v>3900</v>
      </c>
      <c r="U293" s="10">
        <v>3940</v>
      </c>
      <c r="V293" s="10">
        <v>6423600</v>
      </c>
      <c r="W293" s="10">
        <v>3940</v>
      </c>
      <c r="X293" s="19">
        <f t="shared" si="35"/>
        <v>1.015228426395939</v>
      </c>
      <c r="AF293" s="51">
        <f t="shared" si="37"/>
        <v>1.0472127924933106</v>
      </c>
      <c r="AG293" s="51">
        <f t="shared" si="36"/>
        <v>1.0634406366586597</v>
      </c>
    </row>
    <row r="294" spans="1:33" s="1" customFormat="1">
      <c r="A294" s="18">
        <v>38503</v>
      </c>
      <c r="B294" s="19">
        <v>11273.81</v>
      </c>
      <c r="C294" s="19">
        <v>11297.33</v>
      </c>
      <c r="D294" s="19">
        <v>11221.46</v>
      </c>
      <c r="E294" s="19">
        <v>11276.59</v>
      </c>
      <c r="F294" s="19">
        <f t="shared" si="32"/>
        <v>9.0984952011203907E-2</v>
      </c>
      <c r="G294" s="19"/>
      <c r="H294" s="19"/>
      <c r="I294" s="19"/>
      <c r="J294" s="19"/>
      <c r="K294" s="19"/>
      <c r="L294" s="19"/>
      <c r="M294" s="19"/>
      <c r="N294" s="51">
        <f t="shared" si="33"/>
        <v>8.2450521315327347E-4</v>
      </c>
      <c r="O294" s="51">
        <f t="shared" si="34"/>
        <v>7.7313952218624842E-5</v>
      </c>
      <c r="Q294" s="11">
        <v>38503</v>
      </c>
      <c r="R294" s="10">
        <v>3950</v>
      </c>
      <c r="S294" s="10">
        <v>3950</v>
      </c>
      <c r="T294" s="10">
        <v>3860</v>
      </c>
      <c r="U294" s="10">
        <v>3860</v>
      </c>
      <c r="V294" s="10">
        <v>7428200</v>
      </c>
      <c r="W294" s="10">
        <v>3860</v>
      </c>
      <c r="X294" s="19">
        <f t="shared" si="35"/>
        <v>-2.0725388601036272</v>
      </c>
      <c r="AF294" s="51">
        <f t="shared" si="37"/>
        <v>-8.8989688663641964</v>
      </c>
      <c r="AG294" s="51">
        <f t="shared" si="36"/>
        <v>18.441075666515186</v>
      </c>
    </row>
    <row r="295" spans="1:33" s="1" customFormat="1">
      <c r="A295" s="18">
        <v>38504</v>
      </c>
      <c r="B295" s="19">
        <v>11220.94</v>
      </c>
      <c r="C295" s="19">
        <v>11329.67</v>
      </c>
      <c r="D295" s="19">
        <v>11220.55</v>
      </c>
      <c r="E295" s="19">
        <v>11329.67</v>
      </c>
      <c r="F295" s="19">
        <f t="shared" si="32"/>
        <v>0.46850437832699382</v>
      </c>
      <c r="G295" s="19"/>
      <c r="H295" s="19"/>
      <c r="I295" s="19"/>
      <c r="J295" s="19"/>
      <c r="K295" s="19"/>
      <c r="L295" s="19"/>
      <c r="M295" s="19"/>
      <c r="N295" s="51">
        <f t="shared" si="33"/>
        <v>0.10467992876669915</v>
      </c>
      <c r="O295" s="51">
        <f t="shared" si="34"/>
        <v>4.9334556065807049E-2</v>
      </c>
      <c r="Q295" s="11">
        <v>38504</v>
      </c>
      <c r="R295" s="10">
        <v>3880</v>
      </c>
      <c r="S295" s="10">
        <v>3890</v>
      </c>
      <c r="T295" s="10">
        <v>3870</v>
      </c>
      <c r="U295" s="10">
        <v>3890</v>
      </c>
      <c r="V295" s="10">
        <v>5694600</v>
      </c>
      <c r="W295" s="10">
        <v>3890</v>
      </c>
      <c r="X295" s="19">
        <f t="shared" si="35"/>
        <v>0.77120822622107965</v>
      </c>
      <c r="AF295" s="51">
        <f t="shared" si="37"/>
        <v>0.45916343973458179</v>
      </c>
      <c r="AG295" s="51">
        <f t="shared" si="36"/>
        <v>0.35423358484123918</v>
      </c>
    </row>
    <row r="296" spans="1:33" s="1" customFormat="1">
      <c r="A296" s="18">
        <v>38505</v>
      </c>
      <c r="B296" s="19">
        <v>11341.89</v>
      </c>
      <c r="C296" s="19">
        <v>11374.69</v>
      </c>
      <c r="D296" s="19">
        <v>11280.05</v>
      </c>
      <c r="E296" s="19">
        <v>11280.05</v>
      </c>
      <c r="F296" s="19">
        <f t="shared" si="32"/>
        <v>-0.43989166714687261</v>
      </c>
      <c r="G296" s="19"/>
      <c r="H296" s="19"/>
      <c r="I296" s="19"/>
      <c r="J296" s="19"/>
      <c r="K296" s="19"/>
      <c r="L296" s="19"/>
      <c r="M296" s="19"/>
      <c r="N296" s="51">
        <f t="shared" si="33"/>
        <v>-8.3514482372695306E-2</v>
      </c>
      <c r="O296" s="51">
        <f t="shared" si="34"/>
        <v>3.65047230755879E-2</v>
      </c>
      <c r="Q296" s="11">
        <v>38505</v>
      </c>
      <c r="R296" s="10">
        <v>3920</v>
      </c>
      <c r="S296" s="10">
        <v>3940</v>
      </c>
      <c r="T296" s="10">
        <v>3900</v>
      </c>
      <c r="U296" s="10">
        <v>3910</v>
      </c>
      <c r="V296" s="10">
        <v>7186800</v>
      </c>
      <c r="W296" s="10">
        <v>3910</v>
      </c>
      <c r="X296" s="19">
        <f t="shared" si="35"/>
        <v>0.51150895140664965</v>
      </c>
      <c r="AF296" s="51">
        <f t="shared" si="37"/>
        <v>0.13404223294060255</v>
      </c>
      <c r="AG296" s="51">
        <f t="shared" si="36"/>
        <v>6.8599698224600339E-2</v>
      </c>
    </row>
    <row r="297" spans="1:33" s="1" customFormat="1">
      <c r="A297" s="18">
        <v>38506</v>
      </c>
      <c r="B297" s="19">
        <v>11302.96</v>
      </c>
      <c r="C297" s="19">
        <v>11317.94</v>
      </c>
      <c r="D297" s="19">
        <v>11233.65</v>
      </c>
      <c r="E297" s="19">
        <v>11300.05</v>
      </c>
      <c r="F297" s="19">
        <f t="shared" si="32"/>
        <v>0.17699036729925974</v>
      </c>
      <c r="G297" s="19"/>
      <c r="H297" s="19"/>
      <c r="I297" s="19"/>
      <c r="J297" s="19"/>
      <c r="K297" s="19"/>
      <c r="L297" s="19"/>
      <c r="M297" s="19"/>
      <c r="N297" s="51">
        <f t="shared" si="33"/>
        <v>5.8102091604885437E-3</v>
      </c>
      <c r="O297" s="51">
        <f t="shared" si="34"/>
        <v>1.0445334580204738E-3</v>
      </c>
      <c r="Q297" s="11">
        <v>38506</v>
      </c>
      <c r="R297" s="10">
        <v>3890</v>
      </c>
      <c r="S297" s="10">
        <v>3900</v>
      </c>
      <c r="T297" s="10">
        <v>3870</v>
      </c>
      <c r="U297" s="10">
        <v>3890</v>
      </c>
      <c r="V297" s="10">
        <v>4148900</v>
      </c>
      <c r="W297" s="10">
        <v>3890</v>
      </c>
      <c r="X297" s="19">
        <f t="shared" si="35"/>
        <v>-0.51413881748071977</v>
      </c>
      <c r="AF297" s="51">
        <f t="shared" si="37"/>
        <v>-0.13569454143344717</v>
      </c>
      <c r="AG297" s="51">
        <f t="shared" si="36"/>
        <v>6.9729492377730615E-2</v>
      </c>
    </row>
    <row r="298" spans="1:33" s="1" customFormat="1">
      <c r="A298" s="18">
        <v>38509</v>
      </c>
      <c r="B298" s="19">
        <v>11232.65</v>
      </c>
      <c r="C298" s="19">
        <v>11270.62</v>
      </c>
      <c r="D298" s="19">
        <v>11184.6</v>
      </c>
      <c r="E298" s="19">
        <v>11270.62</v>
      </c>
      <c r="F298" s="19">
        <f t="shared" si="32"/>
        <v>-0.26112139349919056</v>
      </c>
      <c r="G298" s="19"/>
      <c r="H298" s="19"/>
      <c r="I298" s="19"/>
      <c r="J298" s="19"/>
      <c r="K298" s="19"/>
      <c r="L298" s="19"/>
      <c r="M298" s="19"/>
      <c r="N298" s="51">
        <f t="shared" si="33"/>
        <v>-1.7240741217302621E-2</v>
      </c>
      <c r="O298" s="51">
        <f t="shared" si="34"/>
        <v>4.4539080227763749E-3</v>
      </c>
      <c r="Q298" s="11">
        <v>38509</v>
      </c>
      <c r="R298" s="10">
        <v>3870</v>
      </c>
      <c r="S298" s="10">
        <v>3870</v>
      </c>
      <c r="T298" s="10">
        <v>3840</v>
      </c>
      <c r="U298" s="10">
        <v>3860</v>
      </c>
      <c r="V298" s="10">
        <v>3447800</v>
      </c>
      <c r="W298" s="10">
        <v>3860</v>
      </c>
      <c r="X298" s="19">
        <f t="shared" si="35"/>
        <v>-0.77720207253886009</v>
      </c>
      <c r="AF298" s="51">
        <f t="shared" si="37"/>
        <v>-0.46897840241361827</v>
      </c>
      <c r="AG298" s="51">
        <f t="shared" si="36"/>
        <v>0.36436539496890202</v>
      </c>
    </row>
    <row r="299" spans="1:33" s="1" customFormat="1">
      <c r="A299" s="18">
        <v>38510</v>
      </c>
      <c r="B299" s="19">
        <v>11233.08</v>
      </c>
      <c r="C299" s="19">
        <v>11258.28</v>
      </c>
      <c r="D299" s="19">
        <v>11179.13</v>
      </c>
      <c r="E299" s="19">
        <v>11217.45</v>
      </c>
      <c r="F299" s="19">
        <f t="shared" si="32"/>
        <v>-0.47399364383170928</v>
      </c>
      <c r="G299" s="19"/>
      <c r="H299" s="19"/>
      <c r="I299" s="19"/>
      <c r="J299" s="19"/>
      <c r="K299" s="19"/>
      <c r="L299" s="19"/>
      <c r="M299" s="19"/>
      <c r="N299" s="51">
        <f t="shared" si="33"/>
        <v>-0.10462591834144211</v>
      </c>
      <c r="O299" s="51">
        <f t="shared" si="34"/>
        <v>4.9300619586319185E-2</v>
      </c>
      <c r="Q299" s="11">
        <v>38510</v>
      </c>
      <c r="R299" s="10">
        <v>3850</v>
      </c>
      <c r="S299" s="10">
        <v>3850</v>
      </c>
      <c r="T299" s="10">
        <v>3820</v>
      </c>
      <c r="U299" s="10">
        <v>3830</v>
      </c>
      <c r="V299" s="10">
        <v>5280000</v>
      </c>
      <c r="W299" s="10">
        <v>3830</v>
      </c>
      <c r="X299" s="19">
        <f t="shared" si="35"/>
        <v>-0.7832898172323759</v>
      </c>
      <c r="AF299" s="51">
        <f t="shared" si="37"/>
        <v>-0.48008918783854254</v>
      </c>
      <c r="AG299" s="51">
        <f t="shared" si="36"/>
        <v>0.37592040539098226</v>
      </c>
    </row>
    <row r="300" spans="1:33" s="1" customFormat="1">
      <c r="A300" s="18">
        <v>38511</v>
      </c>
      <c r="B300" s="19">
        <v>11235.27</v>
      </c>
      <c r="C300" s="19">
        <v>11322.43</v>
      </c>
      <c r="D300" s="19">
        <v>11229.86</v>
      </c>
      <c r="E300" s="19">
        <v>11281.03</v>
      </c>
      <c r="F300" s="19">
        <f t="shared" si="32"/>
        <v>0.56360101870130586</v>
      </c>
      <c r="G300" s="19"/>
      <c r="H300" s="19"/>
      <c r="I300" s="19"/>
      <c r="J300" s="19"/>
      <c r="K300" s="19"/>
      <c r="L300" s="19"/>
      <c r="M300" s="19"/>
      <c r="N300" s="51">
        <f t="shared" si="33"/>
        <v>0.18169290031454594</v>
      </c>
      <c r="O300" s="51">
        <f t="shared" si="34"/>
        <v>0.10290834883455147</v>
      </c>
      <c r="Q300" s="11">
        <v>38511</v>
      </c>
      <c r="R300" s="10">
        <v>3850</v>
      </c>
      <c r="S300" s="10">
        <v>3860</v>
      </c>
      <c r="T300" s="10">
        <v>3830</v>
      </c>
      <c r="U300" s="10">
        <v>3840</v>
      </c>
      <c r="V300" s="10">
        <v>5483000</v>
      </c>
      <c r="W300" s="10">
        <v>3840</v>
      </c>
      <c r="X300" s="19">
        <f t="shared" si="35"/>
        <v>0.26041666666666663</v>
      </c>
      <c r="AF300" s="51">
        <f t="shared" si="37"/>
        <v>1.7715175128617471E-2</v>
      </c>
      <c r="AG300" s="51">
        <f t="shared" si="36"/>
        <v>4.6180709405251597E-3</v>
      </c>
    </row>
    <row r="301" spans="1:33" s="1" customFormat="1">
      <c r="A301" s="18">
        <v>38512</v>
      </c>
      <c r="B301" s="19">
        <v>11289.03</v>
      </c>
      <c r="C301" s="19">
        <v>11294.43</v>
      </c>
      <c r="D301" s="19">
        <v>11148.36</v>
      </c>
      <c r="E301" s="19">
        <v>11160.88</v>
      </c>
      <c r="F301" s="19">
        <f t="shared" si="32"/>
        <v>-1.0765280157120358</v>
      </c>
      <c r="G301" s="19"/>
      <c r="H301" s="19"/>
      <c r="I301" s="19"/>
      <c r="J301" s="19"/>
      <c r="K301" s="19"/>
      <c r="L301" s="19"/>
      <c r="M301" s="19"/>
      <c r="N301" s="51">
        <f t="shared" si="33"/>
        <v>-1.237943582452963</v>
      </c>
      <c r="O301" s="51">
        <f t="shared" si="34"/>
        <v>1.3292330683836331</v>
      </c>
      <c r="Q301" s="11">
        <v>38512</v>
      </c>
      <c r="R301" s="10">
        <v>3850</v>
      </c>
      <c r="S301" s="10">
        <v>3860</v>
      </c>
      <c r="T301" s="10">
        <v>3810</v>
      </c>
      <c r="U301" s="10">
        <v>3810</v>
      </c>
      <c r="V301" s="10">
        <v>5235000</v>
      </c>
      <c r="W301" s="10">
        <v>3810</v>
      </c>
      <c r="X301" s="19">
        <f t="shared" si="35"/>
        <v>-0.78740157480314954</v>
      </c>
      <c r="AF301" s="51">
        <f t="shared" si="37"/>
        <v>-0.48769201732668416</v>
      </c>
      <c r="AG301" s="51">
        <f t="shared" si="36"/>
        <v>0.38387885963498414</v>
      </c>
    </row>
    <row r="302" spans="1:33" s="1" customFormat="1">
      <c r="A302" s="18">
        <v>38513</v>
      </c>
      <c r="B302" s="19">
        <v>11192.99</v>
      </c>
      <c r="C302" s="19">
        <v>11331.37</v>
      </c>
      <c r="D302" s="19">
        <v>11173.93</v>
      </c>
      <c r="E302" s="19">
        <v>11304.23</v>
      </c>
      <c r="F302" s="19">
        <f t="shared" si="32"/>
        <v>1.2681093714476825</v>
      </c>
      <c r="G302" s="19"/>
      <c r="H302" s="19"/>
      <c r="I302" s="19"/>
      <c r="J302" s="19"/>
      <c r="K302" s="19"/>
      <c r="L302" s="19"/>
      <c r="M302" s="19"/>
      <c r="N302" s="51">
        <f t="shared" si="33"/>
        <v>2.0527144541647329</v>
      </c>
      <c r="O302" s="51">
        <f t="shared" si="34"/>
        <v>2.6087835894276328</v>
      </c>
      <c r="Q302" s="11">
        <v>38513</v>
      </c>
      <c r="R302" s="10">
        <v>3820</v>
      </c>
      <c r="S302" s="10">
        <v>3840</v>
      </c>
      <c r="T302" s="10">
        <v>3810</v>
      </c>
      <c r="U302" s="10">
        <v>3830</v>
      </c>
      <c r="V302" s="10">
        <v>9475600</v>
      </c>
      <c r="W302" s="10">
        <v>3830</v>
      </c>
      <c r="X302" s="19">
        <f t="shared" si="35"/>
        <v>0.52219321148825071</v>
      </c>
      <c r="AF302" s="51">
        <f t="shared" si="37"/>
        <v>0.14261383384645288</v>
      </c>
      <c r="AG302" s="51">
        <f t="shared" si="36"/>
        <v>7.4510167563350188E-2</v>
      </c>
    </row>
    <row r="303" spans="1:33" s="1" customFormat="1">
      <c r="A303" s="18">
        <v>38516</v>
      </c>
      <c r="B303" s="19">
        <v>11308.65</v>
      </c>
      <c r="C303" s="19">
        <v>11371.82</v>
      </c>
      <c r="D303" s="19">
        <v>11299.78</v>
      </c>
      <c r="E303" s="19">
        <v>11311.51</v>
      </c>
      <c r="F303" s="19">
        <f t="shared" si="32"/>
        <v>6.4359223481220945E-2</v>
      </c>
      <c r="G303" s="19"/>
      <c r="H303" s="19"/>
      <c r="I303" s="19"/>
      <c r="J303" s="19"/>
      <c r="K303" s="19"/>
      <c r="L303" s="19"/>
      <c r="M303" s="19"/>
      <c r="N303" s="51">
        <f t="shared" si="33"/>
        <v>3.0271170438927124E-4</v>
      </c>
      <c r="O303" s="51">
        <f t="shared" si="34"/>
        <v>2.0325392976695418E-5</v>
      </c>
      <c r="Q303" s="11">
        <v>38516</v>
      </c>
      <c r="R303" s="10">
        <v>3850</v>
      </c>
      <c r="S303" s="10">
        <v>3900</v>
      </c>
      <c r="T303" s="10">
        <v>3850</v>
      </c>
      <c r="U303" s="10">
        <v>3880</v>
      </c>
      <c r="V303" s="10">
        <v>8893200</v>
      </c>
      <c r="W303" s="10">
        <v>3880</v>
      </c>
      <c r="X303" s="19">
        <f t="shared" si="35"/>
        <v>1.2886597938144329</v>
      </c>
      <c r="AF303" s="51">
        <f t="shared" si="37"/>
        <v>2.1413396648862508</v>
      </c>
      <c r="AG303" s="51">
        <f t="shared" si="36"/>
        <v>2.7600317769921769</v>
      </c>
    </row>
    <row r="304" spans="1:33" s="1" customFormat="1">
      <c r="A304" s="18">
        <v>38517</v>
      </c>
      <c r="B304" s="19">
        <v>11348.53</v>
      </c>
      <c r="C304" s="19">
        <v>11363.48</v>
      </c>
      <c r="D304" s="19">
        <v>11326.51</v>
      </c>
      <c r="E304" s="19">
        <v>11335.92</v>
      </c>
      <c r="F304" s="19">
        <f t="shared" si="32"/>
        <v>0.21533320630350122</v>
      </c>
      <c r="G304" s="19"/>
      <c r="H304" s="19"/>
      <c r="I304" s="19"/>
      <c r="J304" s="19"/>
      <c r="K304" s="19"/>
      <c r="L304" s="19"/>
      <c r="M304" s="19"/>
      <c r="N304" s="51">
        <f t="shared" si="33"/>
        <v>1.0377117928584884E-2</v>
      </c>
      <c r="O304" s="51">
        <f t="shared" si="34"/>
        <v>2.263440085382061E-3</v>
      </c>
      <c r="Q304" s="11">
        <v>38517</v>
      </c>
      <c r="R304" s="10">
        <v>3900</v>
      </c>
      <c r="S304" s="10">
        <v>3910</v>
      </c>
      <c r="T304" s="10">
        <v>3890</v>
      </c>
      <c r="U304" s="10">
        <v>3900</v>
      </c>
      <c r="V304" s="10">
        <v>5156600</v>
      </c>
      <c r="W304" s="10">
        <v>3900</v>
      </c>
      <c r="X304" s="19">
        <f t="shared" si="35"/>
        <v>0.51282051282051277</v>
      </c>
      <c r="AF304" s="51">
        <f t="shared" si="37"/>
        <v>0.13507543081987111</v>
      </c>
      <c r="AG304" s="51">
        <f t="shared" si="36"/>
        <v>6.9305624599516544E-2</v>
      </c>
    </row>
    <row r="305" spans="1:33" s="1" customFormat="1">
      <c r="A305" s="18">
        <v>38518</v>
      </c>
      <c r="B305" s="19">
        <v>11365.62</v>
      </c>
      <c r="C305" s="19">
        <v>11429.93</v>
      </c>
      <c r="D305" s="19">
        <v>11355.85</v>
      </c>
      <c r="E305" s="19">
        <v>11415.88</v>
      </c>
      <c r="F305" s="19">
        <f t="shared" si="32"/>
        <v>0.70042782509976564</v>
      </c>
      <c r="G305" s="19"/>
      <c r="H305" s="19"/>
      <c r="I305" s="19"/>
      <c r="J305" s="19"/>
      <c r="K305" s="19"/>
      <c r="L305" s="19"/>
      <c r="M305" s="19"/>
      <c r="N305" s="51">
        <f t="shared" si="33"/>
        <v>0.34774481098409565</v>
      </c>
      <c r="O305" s="51">
        <f t="shared" si="34"/>
        <v>0.24453866912721559</v>
      </c>
      <c r="Q305" s="11">
        <v>38518</v>
      </c>
      <c r="R305" s="10">
        <v>3900</v>
      </c>
      <c r="S305" s="10">
        <v>3920</v>
      </c>
      <c r="T305" s="10">
        <v>3890</v>
      </c>
      <c r="U305" s="10">
        <v>3900</v>
      </c>
      <c r="V305" s="10">
        <v>5086400</v>
      </c>
      <c r="W305" s="10">
        <v>3900</v>
      </c>
      <c r="X305" s="19">
        <f t="shared" si="35"/>
        <v>0</v>
      </c>
      <c r="AF305" s="51">
        <f t="shared" si="37"/>
        <v>1.9205286566845341E-11</v>
      </c>
      <c r="AG305" s="51">
        <f t="shared" si="36"/>
        <v>5.1431326109964725E-15</v>
      </c>
    </row>
    <row r="306" spans="1:33" s="1" customFormat="1">
      <c r="A306" s="18">
        <v>38519</v>
      </c>
      <c r="B306" s="19">
        <v>11419.94</v>
      </c>
      <c r="C306" s="19">
        <v>11462.52</v>
      </c>
      <c r="D306" s="19">
        <v>11386.01</v>
      </c>
      <c r="E306" s="19">
        <v>11416.38</v>
      </c>
      <c r="F306" s="19">
        <f t="shared" si="32"/>
        <v>4.3796720151221312E-3</v>
      </c>
      <c r="G306" s="19"/>
      <c r="H306" s="19"/>
      <c r="I306" s="19"/>
      <c r="J306" s="19"/>
      <c r="K306" s="19"/>
      <c r="L306" s="19"/>
      <c r="M306" s="19"/>
      <c r="N306" s="51">
        <f t="shared" si="33"/>
        <v>3.6780647192659133E-7</v>
      </c>
      <c r="O306" s="51">
        <f t="shared" si="34"/>
        <v>2.6352742742224228E-9</v>
      </c>
      <c r="Q306" s="11">
        <v>38519</v>
      </c>
      <c r="R306" s="10">
        <v>3900</v>
      </c>
      <c r="S306" s="10">
        <v>3920</v>
      </c>
      <c r="T306" s="10">
        <v>3890</v>
      </c>
      <c r="U306" s="10">
        <v>3900</v>
      </c>
      <c r="V306" s="10">
        <v>3627400</v>
      </c>
      <c r="W306" s="10">
        <v>3900</v>
      </c>
      <c r="X306" s="19">
        <f t="shared" si="35"/>
        <v>0</v>
      </c>
      <c r="AF306" s="51">
        <f t="shared" si="37"/>
        <v>1.9205286566845341E-11</v>
      </c>
      <c r="AG306" s="51">
        <f t="shared" si="36"/>
        <v>5.1431326109964725E-15</v>
      </c>
    </row>
    <row r="307" spans="1:33" s="1" customFormat="1">
      <c r="A307" s="18">
        <v>38520</v>
      </c>
      <c r="B307" s="19">
        <v>11472.36</v>
      </c>
      <c r="C307" s="19">
        <v>11514.03</v>
      </c>
      <c r="D307" s="19">
        <v>11463.36</v>
      </c>
      <c r="E307" s="19">
        <v>11514.03</v>
      </c>
      <c r="F307" s="19">
        <f t="shared" si="32"/>
        <v>0.8480957579579127</v>
      </c>
      <c r="G307" s="19"/>
      <c r="H307" s="19"/>
      <c r="I307" s="19"/>
      <c r="J307" s="19"/>
      <c r="K307" s="19"/>
      <c r="L307" s="19"/>
      <c r="M307" s="19"/>
      <c r="N307" s="51">
        <f t="shared" si="33"/>
        <v>0.61603638507736802</v>
      </c>
      <c r="O307" s="51">
        <f t="shared" si="34"/>
        <v>0.52417360933354606</v>
      </c>
      <c r="Q307" s="11">
        <v>38520</v>
      </c>
      <c r="R307" s="10">
        <v>3920</v>
      </c>
      <c r="S307" s="10">
        <v>3950</v>
      </c>
      <c r="T307" s="10">
        <v>3920</v>
      </c>
      <c r="U307" s="10">
        <v>3950</v>
      </c>
      <c r="V307" s="10">
        <v>5268300</v>
      </c>
      <c r="W307" s="10">
        <v>3950</v>
      </c>
      <c r="X307" s="19">
        <f t="shared" si="35"/>
        <v>1.2658227848101267</v>
      </c>
      <c r="AF307" s="51">
        <f t="shared" si="37"/>
        <v>2.0295246724094138</v>
      </c>
      <c r="AG307" s="51">
        <f t="shared" si="36"/>
        <v>2.5695620748194696</v>
      </c>
    </row>
    <row r="308" spans="1:33" s="1" customFormat="1">
      <c r="A308" s="18">
        <v>38523</v>
      </c>
      <c r="B308" s="19">
        <v>11539.18</v>
      </c>
      <c r="C308" s="19">
        <v>11539.18</v>
      </c>
      <c r="D308" s="19">
        <v>11455.23</v>
      </c>
      <c r="E308" s="19">
        <v>11483.35</v>
      </c>
      <c r="F308" s="19">
        <f t="shared" si="32"/>
        <v>-0.26716942355671724</v>
      </c>
      <c r="G308" s="19"/>
      <c r="H308" s="19"/>
      <c r="I308" s="19"/>
      <c r="J308" s="19"/>
      <c r="K308" s="19"/>
      <c r="L308" s="19"/>
      <c r="M308" s="19"/>
      <c r="N308" s="51">
        <f t="shared" si="33"/>
        <v>-1.8480204367844585E-2</v>
      </c>
      <c r="O308" s="51">
        <f t="shared" si="34"/>
        <v>4.8858750870734774E-3</v>
      </c>
      <c r="Q308" s="11">
        <v>38523</v>
      </c>
      <c r="R308" s="10">
        <v>3960</v>
      </c>
      <c r="S308" s="10">
        <v>3960</v>
      </c>
      <c r="T308" s="10">
        <v>3920</v>
      </c>
      <c r="U308" s="10">
        <v>3930</v>
      </c>
      <c r="V308" s="10">
        <v>3608500</v>
      </c>
      <c r="W308" s="10">
        <v>3930</v>
      </c>
      <c r="X308" s="19">
        <f t="shared" si="35"/>
        <v>-0.5089058524173028</v>
      </c>
      <c r="AF308" s="51">
        <f t="shared" si="37"/>
        <v>-0.1315911095168725</v>
      </c>
      <c r="AG308" s="51">
        <f t="shared" si="36"/>
        <v>6.6932245955623901E-2</v>
      </c>
    </row>
    <row r="309" spans="1:33" s="1" customFormat="1">
      <c r="A309" s="18">
        <v>38524</v>
      </c>
      <c r="B309" s="19">
        <v>11474.23</v>
      </c>
      <c r="C309" s="19">
        <v>11511.23</v>
      </c>
      <c r="D309" s="19">
        <v>11464.25</v>
      </c>
      <c r="E309" s="19">
        <v>11488.74</v>
      </c>
      <c r="F309" s="19">
        <f t="shared" si="32"/>
        <v>4.6915501612878503E-2</v>
      </c>
      <c r="G309" s="19"/>
      <c r="H309" s="19"/>
      <c r="I309" s="19"/>
      <c r="J309" s="19"/>
      <c r="K309" s="19"/>
      <c r="L309" s="19"/>
      <c r="M309" s="19"/>
      <c r="N309" s="51">
        <f t="shared" si="33"/>
        <v>1.2276842996844116E-4</v>
      </c>
      <c r="O309" s="51">
        <f t="shared" si="34"/>
        <v>6.1016730920859304E-6</v>
      </c>
      <c r="Q309" s="11">
        <v>38524</v>
      </c>
      <c r="R309" s="10">
        <v>3910</v>
      </c>
      <c r="S309" s="10">
        <v>3920</v>
      </c>
      <c r="T309" s="10">
        <v>3900</v>
      </c>
      <c r="U309" s="10">
        <v>3920</v>
      </c>
      <c r="V309" s="10">
        <v>4178100</v>
      </c>
      <c r="W309" s="10">
        <v>3920</v>
      </c>
      <c r="X309" s="19">
        <f t="shared" si="35"/>
        <v>-0.25510204081632654</v>
      </c>
      <c r="AF309" s="51">
        <f t="shared" si="37"/>
        <v>-1.6549060979446154E-2</v>
      </c>
      <c r="AG309" s="51">
        <f t="shared" si="36"/>
        <v>4.2172674280864563E-3</v>
      </c>
    </row>
    <row r="310" spans="1:33" s="1" customFormat="1">
      <c r="A310" s="18">
        <v>38525</v>
      </c>
      <c r="B310" s="19">
        <v>11487.06</v>
      </c>
      <c r="C310" s="19">
        <v>11560.6</v>
      </c>
      <c r="D310" s="19">
        <v>11445.43</v>
      </c>
      <c r="E310" s="19">
        <v>11547.28</v>
      </c>
      <c r="F310" s="19">
        <f t="shared" si="32"/>
        <v>0.50695921463756721</v>
      </c>
      <c r="G310" s="19"/>
      <c r="H310" s="19"/>
      <c r="I310" s="19"/>
      <c r="J310" s="19"/>
      <c r="K310" s="19"/>
      <c r="L310" s="19"/>
      <c r="M310" s="19"/>
      <c r="N310" s="51">
        <f t="shared" si="33"/>
        <v>0.13245164118835723</v>
      </c>
      <c r="O310" s="51">
        <f t="shared" si="34"/>
        <v>6.7516479975546315E-2</v>
      </c>
      <c r="Q310" s="11">
        <v>38525</v>
      </c>
      <c r="R310" s="10">
        <v>3940</v>
      </c>
      <c r="S310" s="10">
        <v>3970</v>
      </c>
      <c r="T310" s="10">
        <v>3930</v>
      </c>
      <c r="U310" s="10">
        <v>3960</v>
      </c>
      <c r="V310" s="10">
        <v>6998100</v>
      </c>
      <c r="W310" s="10">
        <v>3960</v>
      </c>
      <c r="X310" s="19">
        <f t="shared" si="35"/>
        <v>1.0101010101010102</v>
      </c>
      <c r="AF310" s="51">
        <f t="shared" si="37"/>
        <v>1.0314300748676848</v>
      </c>
      <c r="AG310" s="51">
        <f t="shared" si="36"/>
        <v>1.0421247751300531</v>
      </c>
    </row>
    <row r="311" spans="1:33" s="1" customFormat="1">
      <c r="A311" s="18">
        <v>38526</v>
      </c>
      <c r="B311" s="19">
        <v>11539.42</v>
      </c>
      <c r="C311" s="19">
        <v>11576.75</v>
      </c>
      <c r="D311" s="19">
        <v>11530.78</v>
      </c>
      <c r="E311" s="19">
        <v>11576.75</v>
      </c>
      <c r="F311" s="19">
        <f t="shared" si="32"/>
        <v>0.25456194527824605</v>
      </c>
      <c r="G311" s="19"/>
      <c r="H311" s="19"/>
      <c r="I311" s="19"/>
      <c r="J311" s="19"/>
      <c r="K311" s="19"/>
      <c r="L311" s="19"/>
      <c r="M311" s="19"/>
      <c r="N311" s="51">
        <f t="shared" si="33"/>
        <v>1.7043465255506943E-2</v>
      </c>
      <c r="O311" s="51">
        <f t="shared" si="34"/>
        <v>4.3860865720087528E-3</v>
      </c>
      <c r="Q311" s="11">
        <v>38526</v>
      </c>
      <c r="R311" s="10">
        <v>3930</v>
      </c>
      <c r="S311" s="10">
        <v>3940</v>
      </c>
      <c r="T311" s="10">
        <v>3920</v>
      </c>
      <c r="U311" s="10">
        <v>3940</v>
      </c>
      <c r="V311" s="10">
        <v>3545900</v>
      </c>
      <c r="W311" s="10">
        <v>3940</v>
      </c>
      <c r="X311" s="19">
        <f t="shared" si="35"/>
        <v>-0.50761421319796951</v>
      </c>
      <c r="AF311" s="51">
        <f t="shared" si="37"/>
        <v>-0.13059116279736899</v>
      </c>
      <c r="AG311" s="51">
        <f t="shared" si="36"/>
        <v>6.6254958333881425E-2</v>
      </c>
    </row>
    <row r="312" spans="1:33" s="1" customFormat="1">
      <c r="A312" s="18">
        <v>38527</v>
      </c>
      <c r="B312" s="19">
        <v>11480.33</v>
      </c>
      <c r="C312" s="19">
        <v>11537.03</v>
      </c>
      <c r="D312" s="19">
        <v>11472.61</v>
      </c>
      <c r="E312" s="19">
        <v>11537.03</v>
      </c>
      <c r="F312" s="19">
        <f t="shared" si="32"/>
        <v>-0.3442827140087123</v>
      </c>
      <c r="G312" s="19"/>
      <c r="H312" s="19"/>
      <c r="I312" s="19"/>
      <c r="J312" s="19"/>
      <c r="K312" s="19"/>
      <c r="L312" s="19"/>
      <c r="M312" s="19"/>
      <c r="N312" s="51">
        <f t="shared" si="33"/>
        <v>-3.9825640052495746E-2</v>
      </c>
      <c r="O312" s="51">
        <f t="shared" si="34"/>
        <v>1.3600358373619378E-2</v>
      </c>
      <c r="Q312" s="11">
        <v>38527</v>
      </c>
      <c r="R312" s="10">
        <v>3920</v>
      </c>
      <c r="S312" s="10">
        <v>3940</v>
      </c>
      <c r="T312" s="10">
        <v>3910</v>
      </c>
      <c r="U312" s="10">
        <v>3940</v>
      </c>
      <c r="V312" s="10">
        <v>4648300</v>
      </c>
      <c r="W312" s="10">
        <v>3940</v>
      </c>
      <c r="X312" s="19">
        <f t="shared" si="35"/>
        <v>0</v>
      </c>
      <c r="AF312" s="51">
        <f t="shared" si="37"/>
        <v>1.9205286566845341E-11</v>
      </c>
      <c r="AG312" s="51">
        <f t="shared" si="36"/>
        <v>5.1431326109964725E-15</v>
      </c>
    </row>
    <row r="313" spans="1:33" s="1" customFormat="1">
      <c r="A313" s="18">
        <v>38530</v>
      </c>
      <c r="B313" s="19">
        <v>11445.64</v>
      </c>
      <c r="C313" s="19">
        <v>11445.64</v>
      </c>
      <c r="D313" s="19">
        <v>11378.99</v>
      </c>
      <c r="E313" s="19">
        <v>11414.28</v>
      </c>
      <c r="F313" s="19">
        <f t="shared" si="32"/>
        <v>-1.0754072968246793</v>
      </c>
      <c r="G313" s="19"/>
      <c r="H313" s="19"/>
      <c r="I313" s="19"/>
      <c r="J313" s="19"/>
      <c r="K313" s="19"/>
      <c r="L313" s="19"/>
      <c r="M313" s="19"/>
      <c r="N313" s="51">
        <f t="shared" si="33"/>
        <v>-1.2340713168293271</v>
      </c>
      <c r="O313" s="51">
        <f t="shared" si="34"/>
        <v>1.3236922038300267</v>
      </c>
      <c r="Q313" s="11">
        <v>38530</v>
      </c>
      <c r="R313" s="10">
        <v>3900</v>
      </c>
      <c r="S313" s="10">
        <v>3910</v>
      </c>
      <c r="T313" s="10">
        <v>3870</v>
      </c>
      <c r="U313" s="10">
        <v>3880</v>
      </c>
      <c r="V313" s="10">
        <v>4211700</v>
      </c>
      <c r="W313" s="10">
        <v>3880</v>
      </c>
      <c r="X313" s="19">
        <f t="shared" si="35"/>
        <v>-1.5463917525773196</v>
      </c>
      <c r="AF313" s="51">
        <f t="shared" si="37"/>
        <v>-3.6960082064820226</v>
      </c>
      <c r="AG313" s="51">
        <f t="shared" si="36"/>
        <v>5.7144868252647614</v>
      </c>
    </row>
    <row r="314" spans="1:33" s="1" customFormat="1">
      <c r="A314" s="18">
        <v>38531</v>
      </c>
      <c r="B314" s="19">
        <v>11421.48</v>
      </c>
      <c r="C314" s="19">
        <v>11519.48</v>
      </c>
      <c r="D314" s="19">
        <v>11413.84</v>
      </c>
      <c r="E314" s="19">
        <v>11513.83</v>
      </c>
      <c r="F314" s="19">
        <f t="shared" si="32"/>
        <v>0.8646123835422207</v>
      </c>
      <c r="G314" s="19"/>
      <c r="H314" s="19"/>
      <c r="I314" s="19"/>
      <c r="J314" s="19"/>
      <c r="K314" s="19"/>
      <c r="L314" s="19"/>
      <c r="M314" s="19"/>
      <c r="N314" s="51">
        <f t="shared" si="33"/>
        <v>0.65261127795069895</v>
      </c>
      <c r="O314" s="51">
        <f t="shared" si="34"/>
        <v>0.56607342415320194</v>
      </c>
      <c r="Q314" s="11">
        <v>38531</v>
      </c>
      <c r="R314" s="10">
        <v>3860</v>
      </c>
      <c r="S314" s="10">
        <v>3900</v>
      </c>
      <c r="T314" s="10">
        <v>3860</v>
      </c>
      <c r="U314" s="10">
        <v>3890</v>
      </c>
      <c r="V314" s="10">
        <v>4557200</v>
      </c>
      <c r="W314" s="10">
        <v>3890</v>
      </c>
      <c r="X314" s="19">
        <f t="shared" si="35"/>
        <v>0.25706940874035988</v>
      </c>
      <c r="AF314" s="51">
        <f t="shared" si="37"/>
        <v>1.7041497162654459E-2</v>
      </c>
      <c r="AG314" s="51">
        <f t="shared" si="36"/>
        <v>4.3854112743221367E-3</v>
      </c>
    </row>
    <row r="315" spans="1:33" s="1" customFormat="1">
      <c r="A315" s="18">
        <v>38532</v>
      </c>
      <c r="B315" s="19">
        <v>11567.82</v>
      </c>
      <c r="C315" s="19">
        <v>11594.57</v>
      </c>
      <c r="D315" s="19">
        <v>11547.13</v>
      </c>
      <c r="E315" s="19">
        <v>11577.44</v>
      </c>
      <c r="F315" s="19">
        <f t="shared" si="32"/>
        <v>0.54943061678575389</v>
      </c>
      <c r="G315" s="19"/>
      <c r="H315" s="19"/>
      <c r="I315" s="19"/>
      <c r="J315" s="19"/>
      <c r="K315" s="19"/>
      <c r="L315" s="19"/>
      <c r="M315" s="19"/>
      <c r="N315" s="51">
        <f t="shared" si="33"/>
        <v>0.16839393594966154</v>
      </c>
      <c r="O315" s="51">
        <f t="shared" si="34"/>
        <v>9.298978937747128E-2</v>
      </c>
      <c r="Q315" s="11">
        <v>38532</v>
      </c>
      <c r="R315" s="10">
        <v>3910</v>
      </c>
      <c r="S315" s="10">
        <v>3940</v>
      </c>
      <c r="T315" s="10">
        <v>3910</v>
      </c>
      <c r="U315" s="10">
        <v>3920</v>
      </c>
      <c r="V315" s="10">
        <v>4301900</v>
      </c>
      <c r="W315" s="10">
        <v>3920</v>
      </c>
      <c r="X315" s="19">
        <f t="shared" si="35"/>
        <v>0.76530612244897955</v>
      </c>
      <c r="AF315" s="51">
        <f t="shared" si="37"/>
        <v>0.44870549847892066</v>
      </c>
      <c r="AG315" s="51">
        <f t="shared" si="36"/>
        <v>0.34351722748722047</v>
      </c>
    </row>
    <row r="316" spans="1:33" s="1" customFormat="1">
      <c r="A316" s="18">
        <v>38533</v>
      </c>
      <c r="B316" s="19">
        <v>11573.78</v>
      </c>
      <c r="C316" s="19">
        <v>11589.63</v>
      </c>
      <c r="D316" s="19">
        <v>11542.45</v>
      </c>
      <c r="E316" s="19">
        <v>11584.01</v>
      </c>
      <c r="F316" s="19">
        <f t="shared" si="32"/>
        <v>5.6716111260260556E-2</v>
      </c>
      <c r="G316" s="19"/>
      <c r="H316" s="19"/>
      <c r="I316" s="19"/>
      <c r="J316" s="19"/>
      <c r="K316" s="19"/>
      <c r="L316" s="19"/>
      <c r="M316" s="19"/>
      <c r="N316" s="51">
        <f t="shared" si="33"/>
        <v>2.1065845467060476E-4</v>
      </c>
      <c r="O316" s="51">
        <f t="shared" si="34"/>
        <v>1.2534447394609773E-5</v>
      </c>
      <c r="Q316" s="11">
        <v>38533</v>
      </c>
      <c r="R316" s="10">
        <v>3960</v>
      </c>
      <c r="S316" s="10">
        <v>3980</v>
      </c>
      <c r="T316" s="10">
        <v>3950</v>
      </c>
      <c r="U316" s="10">
        <v>3970</v>
      </c>
      <c r="V316" s="10">
        <v>5631800</v>
      </c>
      <c r="W316" s="10">
        <v>3970</v>
      </c>
      <c r="X316" s="19">
        <f t="shared" si="35"/>
        <v>1.2594458438287155</v>
      </c>
      <c r="AF316" s="51">
        <f t="shared" si="37"/>
        <v>1.9990124420718571</v>
      </c>
      <c r="AG316" s="51">
        <f t="shared" si="36"/>
        <v>2.5181832429718574</v>
      </c>
    </row>
    <row r="317" spans="1:33" s="1" customFormat="1">
      <c r="A317" s="18">
        <v>38534</v>
      </c>
      <c r="B317" s="19">
        <v>11573.37</v>
      </c>
      <c r="C317" s="19">
        <v>11663.66</v>
      </c>
      <c r="D317" s="19">
        <v>11540.93</v>
      </c>
      <c r="E317" s="19">
        <v>11630.13</v>
      </c>
      <c r="F317" s="19">
        <f t="shared" si="32"/>
        <v>0.39655618638827755</v>
      </c>
      <c r="G317" s="19"/>
      <c r="H317" s="19"/>
      <c r="I317" s="19"/>
      <c r="J317" s="19"/>
      <c r="K317" s="19"/>
      <c r="L317" s="19"/>
      <c r="M317" s="19"/>
      <c r="N317" s="51">
        <f t="shared" si="33"/>
        <v>6.3684370067550483E-2</v>
      </c>
      <c r="O317" s="51">
        <f t="shared" si="34"/>
        <v>2.5431802552219902E-2</v>
      </c>
      <c r="Q317" s="11">
        <v>38534</v>
      </c>
      <c r="R317" s="10">
        <v>3980</v>
      </c>
      <c r="S317" s="10">
        <v>4030</v>
      </c>
      <c r="T317" s="10">
        <v>3970</v>
      </c>
      <c r="U317" s="10">
        <v>4010</v>
      </c>
      <c r="V317" s="10">
        <v>6711400</v>
      </c>
      <c r="W317" s="10">
        <v>4010</v>
      </c>
      <c r="X317" s="19">
        <f t="shared" si="35"/>
        <v>0.99750623441396502</v>
      </c>
      <c r="AF317" s="51">
        <f t="shared" si="37"/>
        <v>0.99333695027328128</v>
      </c>
      <c r="AG317" s="51">
        <f t="shared" si="36"/>
        <v>0.9911258141757805</v>
      </c>
    </row>
    <row r="318" spans="1:33" s="1" customFormat="1">
      <c r="A318" s="18">
        <v>38537</v>
      </c>
      <c r="B318" s="19">
        <v>11664.22</v>
      </c>
      <c r="C318" s="19">
        <v>11664.22</v>
      </c>
      <c r="D318" s="19">
        <v>11629.16</v>
      </c>
      <c r="E318" s="19">
        <v>11651.55</v>
      </c>
      <c r="F318" s="19">
        <f t="shared" si="32"/>
        <v>0.18383820178431259</v>
      </c>
      <c r="G318" s="19"/>
      <c r="H318" s="19"/>
      <c r="I318" s="19"/>
      <c r="J318" s="19"/>
      <c r="K318" s="19"/>
      <c r="L318" s="19"/>
      <c r="M318" s="19"/>
      <c r="N318" s="51">
        <f t="shared" si="33"/>
        <v>6.4997713065088492E-3</v>
      </c>
      <c r="O318" s="51">
        <f t="shared" si="34"/>
        <v>1.2130092195654916E-3</v>
      </c>
      <c r="Q318" s="11">
        <v>38537</v>
      </c>
      <c r="R318" s="10">
        <v>4030</v>
      </c>
      <c r="S318" s="10">
        <v>4050</v>
      </c>
      <c r="T318" s="10">
        <v>4010</v>
      </c>
      <c r="U318" s="10">
        <v>4040</v>
      </c>
      <c r="V318" s="10">
        <v>5722300</v>
      </c>
      <c r="W318" s="10">
        <v>4040</v>
      </c>
      <c r="X318" s="19">
        <f t="shared" si="35"/>
        <v>0.74257425742574257</v>
      </c>
      <c r="AF318" s="51">
        <f t="shared" si="37"/>
        <v>0.40991088276202015</v>
      </c>
      <c r="AG318" s="51">
        <f t="shared" si="36"/>
        <v>0.30449904259155558</v>
      </c>
    </row>
    <row r="319" spans="1:33" s="1" customFormat="1">
      <c r="A319" s="18">
        <v>38538</v>
      </c>
      <c r="B319" s="19">
        <v>11645.23</v>
      </c>
      <c r="C319" s="19">
        <v>11658.26</v>
      </c>
      <c r="D319" s="19">
        <v>11606.76</v>
      </c>
      <c r="E319" s="19">
        <v>11616.7</v>
      </c>
      <c r="F319" s="19">
        <f t="shared" si="32"/>
        <v>-0.29999913917031984</v>
      </c>
      <c r="G319" s="19"/>
      <c r="H319" s="19"/>
      <c r="I319" s="19"/>
      <c r="J319" s="19"/>
      <c r="K319" s="19"/>
      <c r="L319" s="19"/>
      <c r="M319" s="19"/>
      <c r="N319" s="51">
        <f t="shared" si="33"/>
        <v>-2.6254736534690556E-2</v>
      </c>
      <c r="O319" s="51">
        <f t="shared" si="34"/>
        <v>7.8032745256124691E-3</v>
      </c>
      <c r="Q319" s="11">
        <v>38538</v>
      </c>
      <c r="R319" s="10">
        <v>4040</v>
      </c>
      <c r="S319" s="10">
        <v>4060</v>
      </c>
      <c r="T319" s="10">
        <v>4030</v>
      </c>
      <c r="U319" s="10">
        <v>4060</v>
      </c>
      <c r="V319" s="10">
        <v>4340100</v>
      </c>
      <c r="W319" s="10">
        <v>4060</v>
      </c>
      <c r="X319" s="19">
        <f t="shared" si="35"/>
        <v>0.49261083743842365</v>
      </c>
      <c r="AF319" s="51">
        <f t="shared" si="37"/>
        <v>0.11973468599780115</v>
      </c>
      <c r="AG319" s="51">
        <f t="shared" si="36"/>
        <v>5.9014668619811257E-2</v>
      </c>
    </row>
    <row r="320" spans="1:33" s="1" customFormat="1">
      <c r="A320" s="18">
        <v>38539</v>
      </c>
      <c r="B320" s="19">
        <v>11648.04</v>
      </c>
      <c r="C320" s="19">
        <v>11676.2</v>
      </c>
      <c r="D320" s="19">
        <v>11603.53</v>
      </c>
      <c r="E320" s="19">
        <v>11603.53</v>
      </c>
      <c r="F320" s="19">
        <f t="shared" si="32"/>
        <v>-0.11349994355166119</v>
      </c>
      <c r="G320" s="19"/>
      <c r="H320" s="19"/>
      <c r="I320" s="19"/>
      <c r="J320" s="19"/>
      <c r="K320" s="19"/>
      <c r="L320" s="19"/>
      <c r="M320" s="19"/>
      <c r="N320" s="51">
        <f t="shared" si="33"/>
        <v>-1.3571153414172412E-3</v>
      </c>
      <c r="O320" s="51">
        <f t="shared" si="34"/>
        <v>1.502527213586619E-4</v>
      </c>
      <c r="Q320" s="11">
        <v>38539</v>
      </c>
      <c r="R320" s="10">
        <v>4080</v>
      </c>
      <c r="S320" s="10">
        <v>4130</v>
      </c>
      <c r="T320" s="10">
        <v>4070</v>
      </c>
      <c r="U320" s="10">
        <v>4110</v>
      </c>
      <c r="V320" s="10">
        <v>10835500</v>
      </c>
      <c r="W320" s="10">
        <v>4110</v>
      </c>
      <c r="X320" s="19">
        <f t="shared" si="35"/>
        <v>1.2165450121654502</v>
      </c>
      <c r="AF320" s="51">
        <f t="shared" si="37"/>
        <v>1.8016537054181103</v>
      </c>
      <c r="AG320" s="51">
        <f t="shared" si="36"/>
        <v>2.1922753077919257</v>
      </c>
    </row>
    <row r="321" spans="1:33" s="1" customFormat="1">
      <c r="A321" s="18">
        <v>38540</v>
      </c>
      <c r="B321" s="19">
        <v>11586.12</v>
      </c>
      <c r="C321" s="19">
        <v>11602.81</v>
      </c>
      <c r="D321" s="19">
        <v>11567.51</v>
      </c>
      <c r="E321" s="19">
        <v>11590.14</v>
      </c>
      <c r="F321" s="19">
        <f t="shared" si="32"/>
        <v>-0.11552923433195146</v>
      </c>
      <c r="G321" s="19"/>
      <c r="H321" s="19"/>
      <c r="I321" s="19"/>
      <c r="J321" s="19"/>
      <c r="K321" s="19"/>
      <c r="L321" s="19"/>
      <c r="M321" s="19"/>
      <c r="N321" s="51">
        <f t="shared" si="33"/>
        <v>-1.4331151637052017E-3</v>
      </c>
      <c r="O321" s="51">
        <f t="shared" si="34"/>
        <v>1.6157523206645409E-4</v>
      </c>
      <c r="Q321" s="11">
        <v>38540</v>
      </c>
      <c r="R321" s="10">
        <v>4120</v>
      </c>
      <c r="S321" s="10">
        <v>4130</v>
      </c>
      <c r="T321" s="10">
        <v>4090</v>
      </c>
      <c r="U321" s="10">
        <v>4110</v>
      </c>
      <c r="V321" s="10">
        <v>4891800</v>
      </c>
      <c r="W321" s="10">
        <v>4110</v>
      </c>
      <c r="X321" s="19">
        <f t="shared" si="35"/>
        <v>0</v>
      </c>
      <c r="AF321" s="51">
        <f t="shared" si="37"/>
        <v>1.9205286566845341E-11</v>
      </c>
      <c r="AG321" s="51">
        <f t="shared" si="36"/>
        <v>5.1431326109964725E-15</v>
      </c>
    </row>
    <row r="322" spans="1:33" s="1" customFormat="1">
      <c r="A322" s="18">
        <v>38541</v>
      </c>
      <c r="B322" s="19">
        <v>11563.84</v>
      </c>
      <c r="C322" s="19">
        <v>11653.26</v>
      </c>
      <c r="D322" s="19">
        <v>11563.84</v>
      </c>
      <c r="E322" s="19">
        <v>11565.99</v>
      </c>
      <c r="F322" s="19">
        <f t="shared" si="32"/>
        <v>-0.20880184056876788</v>
      </c>
      <c r="G322" s="19"/>
      <c r="H322" s="19"/>
      <c r="I322" s="19"/>
      <c r="J322" s="19"/>
      <c r="K322" s="19"/>
      <c r="L322" s="19"/>
      <c r="M322" s="19"/>
      <c r="N322" s="51">
        <f t="shared" si="33"/>
        <v>-8.7439388109899121E-3</v>
      </c>
      <c r="O322" s="51">
        <f t="shared" si="34"/>
        <v>1.8013971850153166E-3</v>
      </c>
      <c r="Q322" s="11">
        <v>38541</v>
      </c>
      <c r="R322" s="10">
        <v>4080</v>
      </c>
      <c r="S322" s="10">
        <v>4110</v>
      </c>
      <c r="T322" s="10">
        <v>4070</v>
      </c>
      <c r="U322" s="10">
        <v>4070</v>
      </c>
      <c r="V322" s="10">
        <v>6960700</v>
      </c>
      <c r="W322" s="10">
        <v>4070</v>
      </c>
      <c r="X322" s="19">
        <f t="shared" si="35"/>
        <v>-0.98280098280098283</v>
      </c>
      <c r="AF322" s="51">
        <f t="shared" si="37"/>
        <v>-0.9485094950702172</v>
      </c>
      <c r="AG322" s="51">
        <f t="shared" si="36"/>
        <v>0.93194205523847473</v>
      </c>
    </row>
    <row r="323" spans="1:33" s="1" customFormat="1">
      <c r="A323" s="18">
        <v>38544</v>
      </c>
      <c r="B323" s="19">
        <v>11676.97</v>
      </c>
      <c r="C323" s="19">
        <v>11713.12</v>
      </c>
      <c r="D323" s="19">
        <v>11668.77</v>
      </c>
      <c r="E323" s="19">
        <v>11674.79</v>
      </c>
      <c r="F323" s="19">
        <f t="shared" si="32"/>
        <v>0.93192254421707865</v>
      </c>
      <c r="G323" s="19"/>
      <c r="H323" s="19"/>
      <c r="I323" s="19"/>
      <c r="J323" s="19"/>
      <c r="K323" s="19"/>
      <c r="L323" s="19"/>
      <c r="M323" s="19"/>
      <c r="N323" s="51">
        <f t="shared" si="33"/>
        <v>0.81663403694353132</v>
      </c>
      <c r="O323" s="51">
        <f t="shared" si="34"/>
        <v>0.76331413182689289</v>
      </c>
      <c r="Q323" s="11">
        <v>38544</v>
      </c>
      <c r="R323" s="10">
        <v>4120</v>
      </c>
      <c r="S323" s="10">
        <v>4130</v>
      </c>
      <c r="T323" s="10">
        <v>4090</v>
      </c>
      <c r="U323" s="10">
        <v>4100</v>
      </c>
      <c r="V323" s="10">
        <v>4556700</v>
      </c>
      <c r="W323" s="10">
        <v>4100</v>
      </c>
      <c r="X323" s="19">
        <f t="shared" si="35"/>
        <v>0.73170731707317083</v>
      </c>
      <c r="AF323" s="51">
        <f t="shared" si="37"/>
        <v>0.3921831671416578</v>
      </c>
      <c r="AG323" s="51">
        <f t="shared" si="36"/>
        <v>0.28706831880186934</v>
      </c>
    </row>
    <row r="324" spans="1:33" s="1" customFormat="1">
      <c r="A324" s="18">
        <v>38545</v>
      </c>
      <c r="B324" s="19">
        <v>11737.32</v>
      </c>
      <c r="C324" s="19">
        <v>11738.3</v>
      </c>
      <c r="D324" s="19">
        <v>11672.94</v>
      </c>
      <c r="E324" s="19">
        <v>11692.14</v>
      </c>
      <c r="F324" s="19">
        <f t="shared" si="32"/>
        <v>0.14839028612382801</v>
      </c>
      <c r="G324" s="19"/>
      <c r="H324" s="19"/>
      <c r="I324" s="19"/>
      <c r="J324" s="19"/>
      <c r="K324" s="19"/>
      <c r="L324" s="19"/>
      <c r="M324" s="19"/>
      <c r="N324" s="51">
        <f t="shared" si="33"/>
        <v>3.4549664917692775E-3</v>
      </c>
      <c r="O324" s="51">
        <f t="shared" si="34"/>
        <v>5.2230612599310825E-4</v>
      </c>
      <c r="Q324" s="11">
        <v>38545</v>
      </c>
      <c r="R324" s="10">
        <v>4140</v>
      </c>
      <c r="S324" s="10">
        <v>4140</v>
      </c>
      <c r="T324" s="10">
        <v>4120</v>
      </c>
      <c r="U324" s="10">
        <v>4130</v>
      </c>
      <c r="V324" s="10">
        <v>5108500</v>
      </c>
      <c r="W324" s="10">
        <v>4130</v>
      </c>
      <c r="X324" s="19">
        <f t="shared" si="35"/>
        <v>0.72639225181598066</v>
      </c>
      <c r="AF324" s="51">
        <f t="shared" si="37"/>
        <v>0.38370181402860537</v>
      </c>
      <c r="AG324" s="51">
        <f t="shared" si="36"/>
        <v>0.27882077920218717</v>
      </c>
    </row>
    <row r="325" spans="1:33" s="1" customFormat="1">
      <c r="A325" s="18">
        <v>38546</v>
      </c>
      <c r="B325" s="19">
        <v>11705.83</v>
      </c>
      <c r="C325" s="19">
        <v>11707.96</v>
      </c>
      <c r="D325" s="19">
        <v>11659.65</v>
      </c>
      <c r="E325" s="19">
        <v>11659.84</v>
      </c>
      <c r="F325" s="19">
        <f t="shared" si="32"/>
        <v>-0.27701923868594486</v>
      </c>
      <c r="G325" s="19"/>
      <c r="H325" s="19"/>
      <c r="I325" s="19"/>
      <c r="J325" s="19"/>
      <c r="K325" s="19"/>
      <c r="L325" s="19"/>
      <c r="M325" s="19"/>
      <c r="N325" s="51">
        <f t="shared" si="33"/>
        <v>-2.0623588477501443E-2</v>
      </c>
      <c r="O325" s="51">
        <f t="shared" si="34"/>
        <v>5.6556906345600483E-3</v>
      </c>
      <c r="Q325" s="11">
        <v>38546</v>
      </c>
      <c r="R325" s="10">
        <v>4130</v>
      </c>
      <c r="S325" s="10">
        <v>4140</v>
      </c>
      <c r="T325" s="10">
        <v>4110</v>
      </c>
      <c r="U325" s="10">
        <v>4120</v>
      </c>
      <c r="V325" s="10">
        <v>4180500</v>
      </c>
      <c r="W325" s="10">
        <v>4120</v>
      </c>
      <c r="X325" s="19">
        <f t="shared" si="35"/>
        <v>-0.24271844660194172</v>
      </c>
      <c r="AF325" s="51">
        <f t="shared" si="37"/>
        <v>-1.4251810928143363E-2</v>
      </c>
      <c r="AG325" s="51">
        <f t="shared" si="36"/>
        <v>3.4553608067839706E-3</v>
      </c>
    </row>
    <row r="326" spans="1:33" s="1" customFormat="1">
      <c r="A326" s="18">
        <v>38547</v>
      </c>
      <c r="B326" s="19">
        <v>11715.46</v>
      </c>
      <c r="C326" s="19">
        <v>11784.51</v>
      </c>
      <c r="D326" s="19">
        <v>11715.46</v>
      </c>
      <c r="E326" s="19">
        <v>11764.26</v>
      </c>
      <c r="F326" s="19">
        <f t="shared" si="32"/>
        <v>0.88760364017796345</v>
      </c>
      <c r="G326" s="19"/>
      <c r="H326" s="19"/>
      <c r="I326" s="19"/>
      <c r="J326" s="19"/>
      <c r="K326" s="19"/>
      <c r="L326" s="19"/>
      <c r="M326" s="19"/>
      <c r="N326" s="51">
        <f t="shared" si="33"/>
        <v>0.70589332692052542</v>
      </c>
      <c r="O326" s="51">
        <f t="shared" si="34"/>
        <v>0.62851951757072411</v>
      </c>
      <c r="Q326" s="11">
        <v>38547</v>
      </c>
      <c r="R326" s="10">
        <v>4140</v>
      </c>
      <c r="S326" s="10">
        <v>4150</v>
      </c>
      <c r="T326" s="10">
        <v>4130</v>
      </c>
      <c r="U326" s="10">
        <v>4150</v>
      </c>
      <c r="V326" s="10">
        <v>5099400</v>
      </c>
      <c r="W326" s="10">
        <v>4150</v>
      </c>
      <c r="X326" s="19">
        <f t="shared" si="35"/>
        <v>0.72289156626506024</v>
      </c>
      <c r="AF326" s="51">
        <f t="shared" si="37"/>
        <v>0.37818303467314435</v>
      </c>
      <c r="AG326" s="51">
        <f t="shared" si="36"/>
        <v>0.27348660283709758</v>
      </c>
    </row>
    <row r="327" spans="1:33" s="1" customFormat="1">
      <c r="A327" s="18">
        <v>38548</v>
      </c>
      <c r="B327" s="19">
        <v>11825.67</v>
      </c>
      <c r="C327" s="19">
        <v>11828.31</v>
      </c>
      <c r="D327" s="19">
        <v>11758.68</v>
      </c>
      <c r="E327" s="19">
        <v>11758.68</v>
      </c>
      <c r="F327" s="19">
        <f t="shared" si="32"/>
        <v>-4.7454306095581537E-2</v>
      </c>
      <c r="G327" s="19"/>
      <c r="H327" s="19"/>
      <c r="I327" s="19"/>
      <c r="J327" s="19"/>
      <c r="K327" s="19"/>
      <c r="L327" s="19"/>
      <c r="M327" s="19"/>
      <c r="N327" s="51">
        <f t="shared" si="33"/>
        <v>-8.912976023555812E-5</v>
      </c>
      <c r="O327" s="51">
        <f t="shared" si="34"/>
        <v>3.9813496298566491E-6</v>
      </c>
      <c r="Q327" s="11">
        <v>38548</v>
      </c>
      <c r="R327" s="10">
        <v>4180</v>
      </c>
      <c r="S327" s="10">
        <v>4190</v>
      </c>
      <c r="T327" s="10">
        <v>4160</v>
      </c>
      <c r="U327" s="10">
        <v>4190</v>
      </c>
      <c r="V327" s="10">
        <v>7158600</v>
      </c>
      <c r="W327" s="10">
        <v>4190</v>
      </c>
      <c r="X327" s="19">
        <f t="shared" si="35"/>
        <v>0.95465393794749409</v>
      </c>
      <c r="AF327" s="51">
        <f t="shared" si="37"/>
        <v>0.87076975555846592</v>
      </c>
      <c r="AG327" s="51">
        <f t="shared" si="36"/>
        <v>0.83151696637441319</v>
      </c>
    </row>
    <row r="328" spans="1:33" s="1" customFormat="1">
      <c r="A328" s="18">
        <v>38552</v>
      </c>
      <c r="B328" s="19">
        <v>11761.61</v>
      </c>
      <c r="C328" s="19">
        <v>11770.56</v>
      </c>
      <c r="D328" s="19">
        <v>11731.99</v>
      </c>
      <c r="E328" s="19">
        <v>11764.84</v>
      </c>
      <c r="F328" s="19">
        <f t="shared" si="32"/>
        <v>5.235940310280339E-2</v>
      </c>
      <c r="G328" s="19"/>
      <c r="H328" s="19"/>
      <c r="I328" s="19"/>
      <c r="J328" s="19"/>
      <c r="K328" s="19"/>
      <c r="L328" s="19"/>
      <c r="M328" s="19"/>
      <c r="N328" s="51">
        <f t="shared" si="33"/>
        <v>1.6769042812068586E-4</v>
      </c>
      <c r="O328" s="51">
        <f t="shared" si="34"/>
        <v>9.247216621112825E-6</v>
      </c>
      <c r="Q328" s="11">
        <v>38552</v>
      </c>
      <c r="R328" s="10">
        <v>4170</v>
      </c>
      <c r="S328" s="10">
        <v>4190</v>
      </c>
      <c r="T328" s="10">
        <v>4160</v>
      </c>
      <c r="U328" s="10">
        <v>4180</v>
      </c>
      <c r="V328" s="10">
        <v>5053800</v>
      </c>
      <c r="W328" s="10">
        <v>4180</v>
      </c>
      <c r="X328" s="19">
        <f t="shared" si="35"/>
        <v>-0.23923444976076555</v>
      </c>
      <c r="AF328" s="51">
        <f t="shared" si="37"/>
        <v>-1.36462051851349E-2</v>
      </c>
      <c r="AG328" s="51">
        <f t="shared" si="36"/>
        <v>3.2609879656865866E-3</v>
      </c>
    </row>
    <row r="329" spans="1:33" s="1" customFormat="1">
      <c r="A329" s="18">
        <v>38553</v>
      </c>
      <c r="B329" s="19">
        <v>11780.73</v>
      </c>
      <c r="C329" s="19">
        <v>11816.99</v>
      </c>
      <c r="D329" s="19">
        <v>11761.21</v>
      </c>
      <c r="E329" s="19">
        <v>11789.35</v>
      </c>
      <c r="F329" s="19">
        <f t="shared" si="32"/>
        <v>0.20789950251710415</v>
      </c>
      <c r="G329" s="19"/>
      <c r="H329" s="19"/>
      <c r="I329" s="19"/>
      <c r="J329" s="19"/>
      <c r="K329" s="19"/>
      <c r="L329" s="19"/>
      <c r="M329" s="19"/>
      <c r="N329" s="51">
        <f t="shared" si="33"/>
        <v>9.3518774659733742E-3</v>
      </c>
      <c r="O329" s="51">
        <f t="shared" si="34"/>
        <v>1.9702972161853992E-3</v>
      </c>
      <c r="Q329" s="11">
        <v>38553</v>
      </c>
      <c r="R329" s="10">
        <v>4180</v>
      </c>
      <c r="S329" s="10">
        <v>4220</v>
      </c>
      <c r="T329" s="10">
        <v>4180</v>
      </c>
      <c r="U329" s="10">
        <v>4200</v>
      </c>
      <c r="V329" s="10">
        <v>5506300</v>
      </c>
      <c r="W329" s="10">
        <v>4200</v>
      </c>
      <c r="X329" s="19">
        <f t="shared" si="35"/>
        <v>0.47619047619047622</v>
      </c>
      <c r="AF329" s="51">
        <f t="shared" si="37"/>
        <v>0.10816197762953003</v>
      </c>
      <c r="AG329" s="51">
        <f t="shared" si="36"/>
        <v>5.1534669167806461E-2</v>
      </c>
    </row>
    <row r="330" spans="1:33" s="1" customFormat="1">
      <c r="A330" s="18">
        <v>38554</v>
      </c>
      <c r="B330" s="19">
        <v>11808.53</v>
      </c>
      <c r="C330" s="19">
        <v>11867.23</v>
      </c>
      <c r="D330" s="19">
        <v>11786.73</v>
      </c>
      <c r="E330" s="19">
        <v>11786.73</v>
      </c>
      <c r="F330" s="19">
        <f t="shared" si="32"/>
        <v>-2.2228387347472969E-2</v>
      </c>
      <c r="G330" s="19"/>
      <c r="H330" s="19"/>
      <c r="I330" s="19"/>
      <c r="J330" s="19"/>
      <c r="K330" s="19"/>
      <c r="L330" s="19"/>
      <c r="M330" s="19"/>
      <c r="N330" s="51">
        <f t="shared" si="33"/>
        <v>-7.350291676197415E-6</v>
      </c>
      <c r="O330" s="51">
        <f t="shared" si="34"/>
        <v>1.4291333839734735E-7</v>
      </c>
      <c r="Q330" s="11">
        <v>38554</v>
      </c>
      <c r="R330" s="10">
        <v>4220</v>
      </c>
      <c r="S330" s="10">
        <v>4250</v>
      </c>
      <c r="T330" s="10">
        <v>4220</v>
      </c>
      <c r="U330" s="10">
        <v>4230</v>
      </c>
      <c r="V330" s="10">
        <v>6674800</v>
      </c>
      <c r="W330" s="10">
        <v>4230</v>
      </c>
      <c r="X330" s="19">
        <f t="shared" si="35"/>
        <v>0.70921985815602839</v>
      </c>
      <c r="AF330" s="51">
        <f t="shared" si="37"/>
        <v>0.35713674101599391</v>
      </c>
      <c r="AG330" s="51">
        <f t="shared" si="36"/>
        <v>0.25338410922284899</v>
      </c>
    </row>
    <row r="331" spans="1:33" s="1" customFormat="1">
      <c r="A331" s="18">
        <v>38555</v>
      </c>
      <c r="B331" s="19">
        <v>11751.92</v>
      </c>
      <c r="C331" s="19">
        <v>11753.01</v>
      </c>
      <c r="D331" s="19">
        <v>11650.37</v>
      </c>
      <c r="E331" s="19">
        <v>11695.05</v>
      </c>
      <c r="F331" s="19">
        <f t="shared" si="32"/>
        <v>-0.78392140264471122</v>
      </c>
      <c r="G331" s="19"/>
      <c r="H331" s="19"/>
      <c r="I331" s="19"/>
      <c r="J331" s="19"/>
      <c r="K331" s="19"/>
      <c r="L331" s="19"/>
      <c r="M331" s="19"/>
      <c r="N331" s="51">
        <f t="shared" si="33"/>
        <v>-0.47662887921111274</v>
      </c>
      <c r="O331" s="51">
        <f t="shared" si="34"/>
        <v>0.37231208835860508</v>
      </c>
      <c r="Q331" s="11">
        <v>38555</v>
      </c>
      <c r="R331" s="10">
        <v>4180</v>
      </c>
      <c r="S331" s="10">
        <v>4190</v>
      </c>
      <c r="T331" s="10">
        <v>4150</v>
      </c>
      <c r="U331" s="10">
        <v>4190</v>
      </c>
      <c r="V331" s="10">
        <v>7082800</v>
      </c>
      <c r="W331" s="10">
        <v>4190</v>
      </c>
      <c r="X331" s="19">
        <f t="shared" si="35"/>
        <v>-0.95465393794749409</v>
      </c>
      <c r="AF331" s="51">
        <f t="shared" si="37"/>
        <v>-0.86930538789846856</v>
      </c>
      <c r="AG331" s="51">
        <f t="shared" si="36"/>
        <v>0.82965301380567047</v>
      </c>
    </row>
    <row r="332" spans="1:33" s="1" customFormat="1">
      <c r="A332" s="18">
        <v>38558</v>
      </c>
      <c r="B332" s="19">
        <v>11721.7</v>
      </c>
      <c r="C332" s="19">
        <v>11782.21</v>
      </c>
      <c r="D332" s="19">
        <v>11718.66</v>
      </c>
      <c r="E332" s="19">
        <v>11762.65</v>
      </c>
      <c r="F332" s="19">
        <f t="shared" si="32"/>
        <v>0.57470042889995332</v>
      </c>
      <c r="G332" s="19"/>
      <c r="H332" s="19"/>
      <c r="I332" s="19"/>
      <c r="J332" s="19"/>
      <c r="K332" s="19"/>
      <c r="L332" s="19"/>
      <c r="M332" s="19"/>
      <c r="N332" s="51">
        <f t="shared" si="33"/>
        <v>0.1925854484727737</v>
      </c>
      <c r="O332" s="51">
        <f t="shared" si="34"/>
        <v>0.11121532253272817</v>
      </c>
      <c r="Q332" s="11">
        <v>38558</v>
      </c>
      <c r="R332" s="10">
        <v>4180</v>
      </c>
      <c r="S332" s="10">
        <v>4190</v>
      </c>
      <c r="T332" s="10">
        <v>4160</v>
      </c>
      <c r="U332" s="10">
        <v>4160</v>
      </c>
      <c r="V332" s="10">
        <v>3247700</v>
      </c>
      <c r="W332" s="10">
        <v>4160</v>
      </c>
      <c r="X332" s="19">
        <f t="shared" si="35"/>
        <v>-0.72115384615384615</v>
      </c>
      <c r="AF332" s="51">
        <f t="shared" si="37"/>
        <v>-0.37462767894339605</v>
      </c>
      <c r="AG332" s="51">
        <f t="shared" si="36"/>
        <v>0.27006386709464336</v>
      </c>
    </row>
    <row r="333" spans="1:33" s="1" customFormat="1">
      <c r="A333" s="18">
        <v>38559</v>
      </c>
      <c r="B333" s="19">
        <v>11762.69</v>
      </c>
      <c r="C333" s="19">
        <v>11772.68</v>
      </c>
      <c r="D333" s="19">
        <v>11719.02</v>
      </c>
      <c r="E333" s="19">
        <v>11737.96</v>
      </c>
      <c r="F333" s="19">
        <f t="shared" ref="F333:F396" si="38">(E333-E332)/E333*100</f>
        <v>-0.21034319421773898</v>
      </c>
      <c r="G333" s="19"/>
      <c r="H333" s="19"/>
      <c r="I333" s="19"/>
      <c r="J333" s="19"/>
      <c r="K333" s="19"/>
      <c r="L333" s="19"/>
      <c r="M333" s="19"/>
      <c r="N333" s="51">
        <f t="shared" ref="N333:N396" si="39">(F333-F$4)^3</f>
        <v>-8.9416692343227498E-3</v>
      </c>
      <c r="O333" s="51">
        <f t="shared" ref="O333:O396" si="40">(F333-F$4)^4</f>
        <v>1.8559152235345427E-3</v>
      </c>
      <c r="Q333" s="11">
        <v>38559</v>
      </c>
      <c r="R333" s="10">
        <v>4180</v>
      </c>
      <c r="S333" s="10">
        <v>4190</v>
      </c>
      <c r="T333" s="10">
        <v>4160</v>
      </c>
      <c r="U333" s="10">
        <v>4170</v>
      </c>
      <c r="V333" s="10">
        <v>3157500</v>
      </c>
      <c r="W333" s="10">
        <v>4170</v>
      </c>
      <c r="X333" s="19">
        <f t="shared" ref="X333:X396" si="41">(W333-W332)/W333*100</f>
        <v>0.23980815347721821</v>
      </c>
      <c r="AF333" s="51">
        <f t="shared" si="37"/>
        <v>1.3837128526608325E-2</v>
      </c>
      <c r="AG333" s="51">
        <f t="shared" ref="AG333:AG396" si="42">(X333-X$4)^4</f>
        <v>3.3219617933366178E-3</v>
      </c>
    </row>
    <row r="334" spans="1:33" s="1" customFormat="1">
      <c r="A334" s="18">
        <v>38560</v>
      </c>
      <c r="B334" s="19">
        <v>11770.57</v>
      </c>
      <c r="C334" s="19">
        <v>11848.66</v>
      </c>
      <c r="D334" s="19">
        <v>11770.57</v>
      </c>
      <c r="E334" s="19">
        <v>11835.08</v>
      </c>
      <c r="F334" s="19">
        <f t="shared" si="38"/>
        <v>0.82061126751995594</v>
      </c>
      <c r="G334" s="19"/>
      <c r="H334" s="19"/>
      <c r="I334" s="19"/>
      <c r="J334" s="19"/>
      <c r="K334" s="19"/>
      <c r="L334" s="19"/>
      <c r="M334" s="19"/>
      <c r="N334" s="51">
        <f t="shared" si="39"/>
        <v>0.55824770551328962</v>
      </c>
      <c r="O334" s="51">
        <f t="shared" si="40"/>
        <v>0.45965917047184057</v>
      </c>
      <c r="Q334" s="11">
        <v>38560</v>
      </c>
      <c r="R334" s="10">
        <v>4190</v>
      </c>
      <c r="S334" s="10">
        <v>4230</v>
      </c>
      <c r="T334" s="10">
        <v>4190</v>
      </c>
      <c r="U334" s="10">
        <v>4230</v>
      </c>
      <c r="V334" s="10">
        <v>4168900</v>
      </c>
      <c r="W334" s="10">
        <v>4230</v>
      </c>
      <c r="X334" s="19">
        <f t="shared" si="41"/>
        <v>1.4184397163120568</v>
      </c>
      <c r="AF334" s="51">
        <f t="shared" ref="AF334:AF397" si="43">(X334-X$4)^3</f>
        <v>2.8554766083450875</v>
      </c>
      <c r="AG334" s="51">
        <f t="shared" si="42"/>
        <v>4.0510861204995496</v>
      </c>
    </row>
    <row r="335" spans="1:33" s="1" customFormat="1">
      <c r="A335" s="18">
        <v>38561</v>
      </c>
      <c r="B335" s="19">
        <v>11881.86</v>
      </c>
      <c r="C335" s="19">
        <v>11889.86</v>
      </c>
      <c r="D335" s="19">
        <v>11853.62</v>
      </c>
      <c r="E335" s="19">
        <v>11858.31</v>
      </c>
      <c r="F335" s="19">
        <f t="shared" si="38"/>
        <v>0.19589637983827007</v>
      </c>
      <c r="G335" s="19"/>
      <c r="H335" s="19"/>
      <c r="I335" s="19"/>
      <c r="J335" s="19"/>
      <c r="K335" s="19"/>
      <c r="L335" s="19"/>
      <c r="M335" s="19"/>
      <c r="N335" s="51">
        <f t="shared" si="39"/>
        <v>7.842826356696855E-3</v>
      </c>
      <c r="O335" s="51">
        <f t="shared" si="40"/>
        <v>1.5582248745664982E-3</v>
      </c>
      <c r="Q335" s="11">
        <v>38561</v>
      </c>
      <c r="R335" s="10">
        <v>4240</v>
      </c>
      <c r="S335" s="10">
        <v>4250</v>
      </c>
      <c r="T335" s="10">
        <v>4230</v>
      </c>
      <c r="U335" s="10">
        <v>4240</v>
      </c>
      <c r="V335" s="10">
        <v>3800200</v>
      </c>
      <c r="W335" s="10">
        <v>4240</v>
      </c>
      <c r="X335" s="19">
        <f t="shared" si="41"/>
        <v>0.23584905660377359</v>
      </c>
      <c r="AF335" s="51">
        <f t="shared" si="43"/>
        <v>1.3163790630255702E-2</v>
      </c>
      <c r="AG335" s="51">
        <f t="shared" si="42"/>
        <v>3.1081928350426878E-3</v>
      </c>
    </row>
    <row r="336" spans="1:33" s="1" customFormat="1">
      <c r="A336" s="18">
        <v>38562</v>
      </c>
      <c r="B336" s="19">
        <v>11900.56</v>
      </c>
      <c r="C336" s="19">
        <v>11913.5</v>
      </c>
      <c r="D336" s="19">
        <v>11826.86</v>
      </c>
      <c r="E336" s="19">
        <v>11899.6</v>
      </c>
      <c r="F336" s="19">
        <f t="shared" si="38"/>
        <v>0.34698645332616956</v>
      </c>
      <c r="G336" s="19"/>
      <c r="H336" s="19"/>
      <c r="I336" s="19"/>
      <c r="J336" s="19"/>
      <c r="K336" s="19"/>
      <c r="L336" s="19"/>
      <c r="M336" s="19"/>
      <c r="N336" s="51">
        <f t="shared" si="39"/>
        <v>4.2791125336999289E-2</v>
      </c>
      <c r="O336" s="51">
        <f t="shared" si="40"/>
        <v>1.496712125798263E-2</v>
      </c>
      <c r="Q336" s="11">
        <v>38562</v>
      </c>
      <c r="R336" s="10">
        <v>4260</v>
      </c>
      <c r="S336" s="10">
        <v>4280</v>
      </c>
      <c r="T336" s="10">
        <v>4250</v>
      </c>
      <c r="U336" s="10">
        <v>4250</v>
      </c>
      <c r="V336" s="10">
        <v>4683500</v>
      </c>
      <c r="W336" s="10">
        <v>4250</v>
      </c>
      <c r="X336" s="19">
        <f t="shared" si="41"/>
        <v>0.23529411764705879</v>
      </c>
      <c r="AF336" s="51">
        <f t="shared" si="43"/>
        <v>1.3071193114511815E-2</v>
      </c>
      <c r="AG336" s="51">
        <f t="shared" si="42"/>
        <v>3.0790752866338951E-3</v>
      </c>
    </row>
    <row r="337" spans="1:33" s="1" customFormat="1">
      <c r="A337" s="18">
        <v>38565</v>
      </c>
      <c r="B337" s="19">
        <v>11907.42</v>
      </c>
      <c r="C337" s="19">
        <v>11972.84</v>
      </c>
      <c r="D337" s="19">
        <v>11906.04</v>
      </c>
      <c r="E337" s="19">
        <v>11946.92</v>
      </c>
      <c r="F337" s="19">
        <f t="shared" si="38"/>
        <v>0.39608535086867336</v>
      </c>
      <c r="G337" s="19"/>
      <c r="H337" s="19"/>
      <c r="I337" s="19"/>
      <c r="J337" s="19"/>
      <c r="K337" s="19"/>
      <c r="L337" s="19"/>
      <c r="M337" s="19"/>
      <c r="N337" s="51">
        <f t="shared" si="39"/>
        <v>6.3459378160038479E-2</v>
      </c>
      <c r="O337" s="51">
        <f t="shared" si="40"/>
        <v>2.531207505001308E-2</v>
      </c>
      <c r="Q337" s="11">
        <v>38565</v>
      </c>
      <c r="R337" s="10">
        <v>4260</v>
      </c>
      <c r="S337" s="10">
        <v>4280</v>
      </c>
      <c r="T337" s="10">
        <v>4250</v>
      </c>
      <c r="U337" s="10">
        <v>4270</v>
      </c>
      <c r="V337" s="10">
        <v>3210100</v>
      </c>
      <c r="W337" s="10">
        <v>4270</v>
      </c>
      <c r="X337" s="19">
        <f t="shared" si="41"/>
        <v>0.46838407494145201</v>
      </c>
      <c r="AF337" s="51">
        <f t="shared" si="43"/>
        <v>0.10293215618583809</v>
      </c>
      <c r="AG337" s="51">
        <f t="shared" si="42"/>
        <v>4.8239347757092363E-2</v>
      </c>
    </row>
    <row r="338" spans="1:33" s="1" customFormat="1">
      <c r="A338" s="18">
        <v>38566</v>
      </c>
      <c r="B338" s="19">
        <v>11954.23</v>
      </c>
      <c r="C338" s="19">
        <v>11982.2</v>
      </c>
      <c r="D338" s="19">
        <v>11920.88</v>
      </c>
      <c r="E338" s="19">
        <v>11940.2</v>
      </c>
      <c r="F338" s="19">
        <f t="shared" si="38"/>
        <v>-5.6280464313825093E-2</v>
      </c>
      <c r="G338" s="19"/>
      <c r="H338" s="19"/>
      <c r="I338" s="19"/>
      <c r="J338" s="19"/>
      <c r="K338" s="19"/>
      <c r="L338" s="19"/>
      <c r="M338" s="19"/>
      <c r="N338" s="51">
        <f t="shared" si="39"/>
        <v>-1.5308999509446191E-4</v>
      </c>
      <c r="O338" s="51">
        <f t="shared" si="40"/>
        <v>8.189594755838943E-6</v>
      </c>
      <c r="Q338" s="11">
        <v>38566</v>
      </c>
      <c r="R338" s="10">
        <v>4260</v>
      </c>
      <c r="S338" s="10">
        <v>4270</v>
      </c>
      <c r="T338" s="10">
        <v>4230</v>
      </c>
      <c r="U338" s="10">
        <v>4250</v>
      </c>
      <c r="V338" s="10">
        <v>3550900</v>
      </c>
      <c r="W338" s="10">
        <v>4250</v>
      </c>
      <c r="X338" s="19">
        <f t="shared" si="41"/>
        <v>-0.47058823529411759</v>
      </c>
      <c r="AF338" s="51">
        <f t="shared" si="43"/>
        <v>-0.10403549876972479</v>
      </c>
      <c r="AG338" s="51">
        <f t="shared" si="42"/>
        <v>4.893002130106254E-2</v>
      </c>
    </row>
    <row r="339" spans="1:33" s="1" customFormat="1">
      <c r="A339" s="18">
        <v>38567</v>
      </c>
      <c r="B339" s="19">
        <v>11987.98</v>
      </c>
      <c r="C339" s="19">
        <v>12009.56</v>
      </c>
      <c r="D339" s="19">
        <v>11950.31</v>
      </c>
      <c r="E339" s="19">
        <v>11981.8</v>
      </c>
      <c r="F339" s="19">
        <f t="shared" si="38"/>
        <v>0.347193243085334</v>
      </c>
      <c r="G339" s="19"/>
      <c r="H339" s="19"/>
      <c r="I339" s="19"/>
      <c r="J339" s="19"/>
      <c r="K339" s="19"/>
      <c r="L339" s="19"/>
      <c r="M339" s="19"/>
      <c r="N339" s="51">
        <f t="shared" si="39"/>
        <v>4.2867066309819984E-2</v>
      </c>
      <c r="O339" s="51">
        <f t="shared" si="40"/>
        <v>1.5002547725437132E-2</v>
      </c>
      <c r="Q339" s="11">
        <v>38567</v>
      </c>
      <c r="R339" s="10">
        <v>4270</v>
      </c>
      <c r="S339" s="10">
        <v>4290</v>
      </c>
      <c r="T339" s="10">
        <v>4270</v>
      </c>
      <c r="U339" s="10">
        <v>4280</v>
      </c>
      <c r="V339" s="10">
        <v>4203000</v>
      </c>
      <c r="W339" s="10">
        <v>4280</v>
      </c>
      <c r="X339" s="19">
        <f t="shared" si="41"/>
        <v>0.7009345794392523</v>
      </c>
      <c r="AF339" s="51">
        <f t="shared" si="43"/>
        <v>0.34477053220555831</v>
      </c>
      <c r="AG339" s="51">
        <f t="shared" si="42"/>
        <v>0.24175391676878252</v>
      </c>
    </row>
    <row r="340" spans="1:33" s="1" customFormat="1">
      <c r="A340" s="18">
        <v>38568</v>
      </c>
      <c r="B340" s="19">
        <v>11945.14</v>
      </c>
      <c r="C340" s="19">
        <v>11945.14</v>
      </c>
      <c r="D340" s="19">
        <v>11823.2</v>
      </c>
      <c r="E340" s="19">
        <v>11883.31</v>
      </c>
      <c r="F340" s="19">
        <f t="shared" si="38"/>
        <v>-0.828809481533342</v>
      </c>
      <c r="G340" s="19"/>
      <c r="H340" s="19"/>
      <c r="I340" s="19"/>
      <c r="J340" s="19"/>
      <c r="K340" s="19"/>
      <c r="L340" s="19"/>
      <c r="M340" s="19"/>
      <c r="N340" s="51">
        <f t="shared" si="39"/>
        <v>-0.56360974449738244</v>
      </c>
      <c r="O340" s="51">
        <f t="shared" si="40"/>
        <v>0.46555535268784665</v>
      </c>
      <c r="Q340" s="11">
        <v>38568</v>
      </c>
      <c r="R340" s="10">
        <v>4210</v>
      </c>
      <c r="S340" s="10">
        <v>4250</v>
      </c>
      <c r="T340" s="10">
        <v>4170</v>
      </c>
      <c r="U340" s="10">
        <v>4250</v>
      </c>
      <c r="V340" s="10">
        <v>8814500</v>
      </c>
      <c r="W340" s="10">
        <v>4250</v>
      </c>
      <c r="X340" s="19">
        <f t="shared" si="41"/>
        <v>-0.70588235294117652</v>
      </c>
      <c r="AF340" s="51">
        <f t="shared" si="43"/>
        <v>-0.35131977189668862</v>
      </c>
      <c r="AG340" s="51">
        <f t="shared" si="42"/>
        <v>0.24789634457527882</v>
      </c>
    </row>
    <row r="341" spans="1:33" s="1" customFormat="1">
      <c r="A341" s="18">
        <v>38569</v>
      </c>
      <c r="B341" s="19">
        <v>11842.16</v>
      </c>
      <c r="C341" s="19">
        <v>11863.39</v>
      </c>
      <c r="D341" s="19">
        <v>11724.61</v>
      </c>
      <c r="E341" s="19">
        <v>11766.48</v>
      </c>
      <c r="F341" s="19">
        <f t="shared" si="38"/>
        <v>-0.9929052698853007</v>
      </c>
      <c r="G341" s="19"/>
      <c r="H341" s="19"/>
      <c r="I341" s="19"/>
      <c r="J341" s="19"/>
      <c r="K341" s="19"/>
      <c r="L341" s="19"/>
      <c r="M341" s="19"/>
      <c r="N341" s="51">
        <f t="shared" si="39"/>
        <v>-0.97065218044400969</v>
      </c>
      <c r="O341" s="51">
        <f t="shared" si="40"/>
        <v>0.96106223646582345</v>
      </c>
      <c r="Q341" s="11">
        <v>38569</v>
      </c>
      <c r="R341" s="10">
        <v>4210</v>
      </c>
      <c r="S341" s="10">
        <v>4220</v>
      </c>
      <c r="T341" s="10">
        <v>4160</v>
      </c>
      <c r="U341" s="10">
        <v>4170</v>
      </c>
      <c r="V341" s="10">
        <v>5453900</v>
      </c>
      <c r="W341" s="10">
        <v>4170</v>
      </c>
      <c r="X341" s="19">
        <f t="shared" si="41"/>
        <v>-1.9184652278177456</v>
      </c>
      <c r="AF341" s="51">
        <f t="shared" si="43"/>
        <v>-7.0579717284302061</v>
      </c>
      <c r="AG341" s="51">
        <f t="shared" si="42"/>
        <v>13.538583230936119</v>
      </c>
    </row>
    <row r="342" spans="1:33" s="1" customFormat="1">
      <c r="A342" s="18">
        <v>38572</v>
      </c>
      <c r="B342" s="19">
        <v>11670.71</v>
      </c>
      <c r="C342" s="19">
        <v>11794.84</v>
      </c>
      <c r="D342" s="19">
        <v>11614.71</v>
      </c>
      <c r="E342" s="19">
        <v>11778.98</v>
      </c>
      <c r="F342" s="19">
        <f t="shared" si="38"/>
        <v>0.10612124309575192</v>
      </c>
      <c r="G342" s="19"/>
      <c r="H342" s="19"/>
      <c r="I342" s="19"/>
      <c r="J342" s="19"/>
      <c r="K342" s="19"/>
      <c r="L342" s="19"/>
      <c r="M342" s="19"/>
      <c r="N342" s="51">
        <f t="shared" si="39"/>
        <v>1.2916960494818535E-3</v>
      </c>
      <c r="O342" s="51">
        <f t="shared" si="40"/>
        <v>1.4067398008480993E-4</v>
      </c>
      <c r="Q342" s="11">
        <v>38572</v>
      </c>
      <c r="R342" s="10">
        <v>4190</v>
      </c>
      <c r="S342" s="10">
        <v>4200</v>
      </c>
      <c r="T342" s="10">
        <v>4170</v>
      </c>
      <c r="U342" s="10">
        <v>4200</v>
      </c>
      <c r="V342" s="10">
        <v>6838500</v>
      </c>
      <c r="W342" s="10">
        <v>4200</v>
      </c>
      <c r="X342" s="19">
        <f t="shared" si="41"/>
        <v>0.7142857142857143</v>
      </c>
      <c r="AF342" s="51">
        <f t="shared" si="43"/>
        <v>0.36484153509774209</v>
      </c>
      <c r="AG342" s="51">
        <f t="shared" si="42"/>
        <v>0.26069880024211817</v>
      </c>
    </row>
    <row r="343" spans="1:33" s="1" customFormat="1">
      <c r="A343" s="18">
        <v>38573</v>
      </c>
      <c r="B343" s="19">
        <v>11797.33</v>
      </c>
      <c r="C343" s="19">
        <v>11958.07</v>
      </c>
      <c r="D343" s="19">
        <v>11797.33</v>
      </c>
      <c r="E343" s="19">
        <v>11900.32</v>
      </c>
      <c r="F343" s="19">
        <f t="shared" si="38"/>
        <v>1.0196364467510128</v>
      </c>
      <c r="G343" s="19"/>
      <c r="H343" s="19"/>
      <c r="I343" s="19"/>
      <c r="J343" s="19"/>
      <c r="K343" s="19"/>
      <c r="L343" s="19"/>
      <c r="M343" s="19"/>
      <c r="N343" s="51">
        <f t="shared" si="39"/>
        <v>1.0687843005060533</v>
      </c>
      <c r="O343" s="51">
        <f t="shared" si="40"/>
        <v>1.0927481696068426</v>
      </c>
      <c r="Q343" s="11">
        <v>38573</v>
      </c>
      <c r="R343" s="10">
        <v>4190</v>
      </c>
      <c r="S343" s="10">
        <v>4240</v>
      </c>
      <c r="T343" s="10">
        <v>4190</v>
      </c>
      <c r="U343" s="10">
        <v>4230</v>
      </c>
      <c r="V343" s="10">
        <v>3279000</v>
      </c>
      <c r="W343" s="10">
        <v>4230</v>
      </c>
      <c r="X343" s="19">
        <f t="shared" si="41"/>
        <v>0.70921985815602839</v>
      </c>
      <c r="AF343" s="51">
        <f t="shared" si="43"/>
        <v>0.35713674101599391</v>
      </c>
      <c r="AG343" s="51">
        <f t="shared" si="42"/>
        <v>0.25338410922284899</v>
      </c>
    </row>
    <row r="344" spans="1:33" s="1" customFormat="1">
      <c r="A344" s="18">
        <v>38574</v>
      </c>
      <c r="B344" s="19">
        <v>11996.29</v>
      </c>
      <c r="C344" s="19">
        <v>12138.71</v>
      </c>
      <c r="D344" s="19">
        <v>11991.69</v>
      </c>
      <c r="E344" s="19">
        <v>12098.08</v>
      </c>
      <c r="F344" s="19">
        <f t="shared" si="38"/>
        <v>1.6346395461097978</v>
      </c>
      <c r="G344" s="19"/>
      <c r="H344" s="19"/>
      <c r="I344" s="19"/>
      <c r="J344" s="19"/>
      <c r="K344" s="19"/>
      <c r="L344" s="19"/>
      <c r="M344" s="19"/>
      <c r="N344" s="51">
        <f t="shared" si="39"/>
        <v>4.3901971405016837</v>
      </c>
      <c r="O344" s="51">
        <f t="shared" si="40"/>
        <v>7.1886172946439171</v>
      </c>
      <c r="Q344" s="11">
        <v>38574</v>
      </c>
      <c r="R344" s="10">
        <v>4260</v>
      </c>
      <c r="S344" s="10">
        <v>4360</v>
      </c>
      <c r="T344" s="10">
        <v>4260</v>
      </c>
      <c r="U344" s="10">
        <v>4340</v>
      </c>
      <c r="V344" s="10">
        <v>11642700</v>
      </c>
      <c r="W344" s="10">
        <v>4340</v>
      </c>
      <c r="X344" s="19">
        <f t="shared" si="41"/>
        <v>2.5345622119815667</v>
      </c>
      <c r="AF344" s="51">
        <f t="shared" si="43"/>
        <v>16.287203407696722</v>
      </c>
      <c r="AG344" s="51">
        <f t="shared" si="42"/>
        <v>41.285291972499977</v>
      </c>
    </row>
    <row r="345" spans="1:33" s="1" customFormat="1">
      <c r="A345" s="18">
        <v>38575</v>
      </c>
      <c r="B345" s="19">
        <v>12178.08</v>
      </c>
      <c r="C345" s="19">
        <v>12284.76</v>
      </c>
      <c r="D345" s="19">
        <v>12167.48</v>
      </c>
      <c r="E345" s="19">
        <v>12263.32</v>
      </c>
      <c r="F345" s="19">
        <f t="shared" si="38"/>
        <v>1.3474328322183533</v>
      </c>
      <c r="G345" s="19"/>
      <c r="H345" s="19"/>
      <c r="I345" s="19"/>
      <c r="J345" s="19"/>
      <c r="K345" s="19"/>
      <c r="L345" s="19"/>
      <c r="M345" s="19"/>
      <c r="N345" s="51">
        <f t="shared" si="39"/>
        <v>2.4615671049049075</v>
      </c>
      <c r="O345" s="51">
        <f t="shared" si="40"/>
        <v>3.3236522120903631</v>
      </c>
      <c r="Q345" s="11">
        <v>38575</v>
      </c>
      <c r="R345" s="10">
        <v>4380</v>
      </c>
      <c r="S345" s="10">
        <v>4400</v>
      </c>
      <c r="T345" s="10">
        <v>4360</v>
      </c>
      <c r="U345" s="10">
        <v>4380</v>
      </c>
      <c r="V345" s="10">
        <v>7564800</v>
      </c>
      <c r="W345" s="10">
        <v>4380</v>
      </c>
      <c r="X345" s="19">
        <f t="shared" si="41"/>
        <v>0.91324200913242004</v>
      </c>
      <c r="AF345" s="51">
        <f t="shared" si="43"/>
        <v>0.76232408665695672</v>
      </c>
      <c r="AG345" s="51">
        <f t="shared" si="42"/>
        <v>0.69639052918700073</v>
      </c>
    </row>
    <row r="346" spans="1:33" s="1" customFormat="1">
      <c r="A346" s="18">
        <v>38576</v>
      </c>
      <c r="B346" s="19">
        <v>12276.24</v>
      </c>
      <c r="C346" s="19">
        <v>12324.43</v>
      </c>
      <c r="D346" s="19">
        <v>12228.13</v>
      </c>
      <c r="E346" s="19">
        <v>12261.68</v>
      </c>
      <c r="F346" s="19">
        <f t="shared" si="38"/>
        <v>-1.3375002446642043E-2</v>
      </c>
      <c r="G346" s="19"/>
      <c r="H346" s="19"/>
      <c r="I346" s="19"/>
      <c r="J346" s="19"/>
      <c r="K346" s="19"/>
      <c r="L346" s="19"/>
      <c r="M346" s="19"/>
      <c r="N346" s="51">
        <f t="shared" si="39"/>
        <v>-1.1875929124090341E-6</v>
      </c>
      <c r="O346" s="51">
        <f t="shared" si="40"/>
        <v>1.2576413151441815E-8</v>
      </c>
      <c r="Q346" s="11">
        <v>38576</v>
      </c>
      <c r="R346" s="10">
        <v>4360</v>
      </c>
      <c r="S346" s="10">
        <v>4380</v>
      </c>
      <c r="T346" s="10">
        <v>4350</v>
      </c>
      <c r="U346" s="10">
        <v>4380</v>
      </c>
      <c r="V346" s="10">
        <v>5760800</v>
      </c>
      <c r="W346" s="10">
        <v>4380</v>
      </c>
      <c r="X346" s="19">
        <f t="shared" si="41"/>
        <v>0</v>
      </c>
      <c r="AF346" s="51">
        <f t="shared" si="43"/>
        <v>1.9205286566845341E-11</v>
      </c>
      <c r="AG346" s="51">
        <f t="shared" si="42"/>
        <v>5.1431326109964725E-15</v>
      </c>
    </row>
    <row r="347" spans="1:33" s="1" customFormat="1">
      <c r="A347" s="18">
        <v>38579</v>
      </c>
      <c r="B347" s="19">
        <v>12254.53</v>
      </c>
      <c r="C347" s="19">
        <v>12308.61</v>
      </c>
      <c r="D347" s="19">
        <v>12236.61</v>
      </c>
      <c r="E347" s="19">
        <v>12256.55</v>
      </c>
      <c r="F347" s="19">
        <f t="shared" si="38"/>
        <v>-4.1855171316569663E-2</v>
      </c>
      <c r="G347" s="19"/>
      <c r="H347" s="19"/>
      <c r="I347" s="19"/>
      <c r="J347" s="19"/>
      <c r="K347" s="19"/>
      <c r="L347" s="19"/>
      <c r="M347" s="19"/>
      <c r="N347" s="51">
        <f t="shared" si="39"/>
        <v>-5.9639001989067706E-5</v>
      </c>
      <c r="O347" s="51">
        <f t="shared" si="40"/>
        <v>2.3300960466398794E-6</v>
      </c>
      <c r="Q347" s="11">
        <v>38579</v>
      </c>
      <c r="R347" s="10">
        <v>4320</v>
      </c>
      <c r="S347" s="10">
        <v>4340</v>
      </c>
      <c r="T347" s="10">
        <v>4280</v>
      </c>
      <c r="U347" s="10">
        <v>4330</v>
      </c>
      <c r="V347" s="10">
        <v>6531600</v>
      </c>
      <c r="W347" s="10">
        <v>4330</v>
      </c>
      <c r="X347" s="19">
        <f t="shared" si="41"/>
        <v>-1.1547344110854503</v>
      </c>
      <c r="AF347" s="51">
        <f t="shared" si="43"/>
        <v>-1.5386652071931288</v>
      </c>
      <c r="AG347" s="51">
        <f t="shared" si="42"/>
        <v>1.7763376107989077</v>
      </c>
    </row>
    <row r="348" spans="1:33" s="1" customFormat="1">
      <c r="A348" s="18">
        <v>38580</v>
      </c>
      <c r="B348" s="19">
        <v>12324.76</v>
      </c>
      <c r="C348" s="19">
        <v>12336.85</v>
      </c>
      <c r="D348" s="19">
        <v>12277.41</v>
      </c>
      <c r="E348" s="19">
        <v>12315.67</v>
      </c>
      <c r="F348" s="19">
        <f t="shared" si="38"/>
        <v>0.4800388448212789</v>
      </c>
      <c r="G348" s="19"/>
      <c r="H348" s="19"/>
      <c r="I348" s="19"/>
      <c r="J348" s="19"/>
      <c r="K348" s="19"/>
      <c r="L348" s="19"/>
      <c r="M348" s="19"/>
      <c r="N348" s="51">
        <f t="shared" si="39"/>
        <v>0.11255546377111184</v>
      </c>
      <c r="O348" s="51">
        <f t="shared" si="40"/>
        <v>5.4344480605304293E-2</v>
      </c>
      <c r="Q348" s="11">
        <v>38580</v>
      </c>
      <c r="R348" s="10">
        <v>4320</v>
      </c>
      <c r="S348" s="10">
        <v>4350</v>
      </c>
      <c r="T348" s="10">
        <v>4310</v>
      </c>
      <c r="U348" s="10">
        <v>4330</v>
      </c>
      <c r="V348" s="10">
        <v>3868900</v>
      </c>
      <c r="W348" s="10">
        <v>4330</v>
      </c>
      <c r="X348" s="19">
        <f t="shared" si="41"/>
        <v>0</v>
      </c>
      <c r="AF348" s="51">
        <f t="shared" si="43"/>
        <v>1.9205286566845341E-11</v>
      </c>
      <c r="AG348" s="51">
        <f t="shared" si="42"/>
        <v>5.1431326109964725E-15</v>
      </c>
    </row>
    <row r="349" spans="1:33" s="1" customFormat="1">
      <c r="A349" s="18">
        <v>38581</v>
      </c>
      <c r="B349" s="19">
        <v>12286.83</v>
      </c>
      <c r="C349" s="19">
        <v>12369.74</v>
      </c>
      <c r="D349" s="19">
        <v>12270.85</v>
      </c>
      <c r="E349" s="19">
        <v>12273.12</v>
      </c>
      <c r="F349" s="19">
        <f t="shared" si="38"/>
        <v>-0.34669260954019243</v>
      </c>
      <c r="G349" s="19"/>
      <c r="H349" s="19"/>
      <c r="I349" s="19"/>
      <c r="J349" s="19"/>
      <c r="K349" s="19"/>
      <c r="L349" s="19"/>
      <c r="M349" s="19"/>
      <c r="N349" s="51">
        <f t="shared" si="39"/>
        <v>-4.0674734091422263E-2</v>
      </c>
      <c r="O349" s="51">
        <f t="shared" si="40"/>
        <v>1.3988343764760047E-2</v>
      </c>
      <c r="Q349" s="11">
        <v>38581</v>
      </c>
      <c r="R349" s="10">
        <v>4300</v>
      </c>
      <c r="S349" s="10">
        <v>4370</v>
      </c>
      <c r="T349" s="10">
        <v>4300</v>
      </c>
      <c r="U349" s="10">
        <v>4350</v>
      </c>
      <c r="V349" s="10">
        <v>4919000</v>
      </c>
      <c r="W349" s="10">
        <v>4350</v>
      </c>
      <c r="X349" s="19">
        <f t="shared" si="41"/>
        <v>0.45977011494252873</v>
      </c>
      <c r="AF349" s="51">
        <f t="shared" si="43"/>
        <v>9.7360068963499732E-2</v>
      </c>
      <c r="AG349" s="51">
        <f t="shared" si="42"/>
        <v>4.4789322905976092E-2</v>
      </c>
    </row>
    <row r="350" spans="1:33" s="1" customFormat="1">
      <c r="A350" s="18">
        <v>38582</v>
      </c>
      <c r="B350" s="19">
        <v>12322.8</v>
      </c>
      <c r="C350" s="19">
        <v>12369.53</v>
      </c>
      <c r="D350" s="19">
        <v>12292.82</v>
      </c>
      <c r="E350" s="19">
        <v>12307.37</v>
      </c>
      <c r="F350" s="19">
        <f t="shared" si="38"/>
        <v>0.27828853768108047</v>
      </c>
      <c r="G350" s="19"/>
      <c r="H350" s="19"/>
      <c r="I350" s="19"/>
      <c r="J350" s="19"/>
      <c r="K350" s="19"/>
      <c r="L350" s="19"/>
      <c r="M350" s="19"/>
      <c r="N350" s="51">
        <f t="shared" si="39"/>
        <v>2.2205505039420089E-2</v>
      </c>
      <c r="O350" s="51">
        <f t="shared" si="40"/>
        <v>6.2413835726356608E-3</v>
      </c>
      <c r="Q350" s="11">
        <v>38582</v>
      </c>
      <c r="R350" s="10">
        <v>4390</v>
      </c>
      <c r="S350" s="10">
        <v>4450</v>
      </c>
      <c r="T350" s="10">
        <v>4360</v>
      </c>
      <c r="U350" s="10">
        <v>4390</v>
      </c>
      <c r="V350" s="10">
        <v>10865300</v>
      </c>
      <c r="W350" s="10">
        <v>4390</v>
      </c>
      <c r="X350" s="19">
        <f t="shared" si="41"/>
        <v>0.91116173120728927</v>
      </c>
      <c r="AF350" s="51">
        <f t="shared" si="43"/>
        <v>0.75712796062012899</v>
      </c>
      <c r="AG350" s="51">
        <f t="shared" si="42"/>
        <v>0.6900687805115624</v>
      </c>
    </row>
    <row r="351" spans="1:33" s="1" customFormat="1">
      <c r="A351" s="18">
        <v>38583</v>
      </c>
      <c r="B351" s="19">
        <v>12276.8</v>
      </c>
      <c r="C351" s="19">
        <v>12291.73</v>
      </c>
      <c r="D351" s="19">
        <v>12219.52</v>
      </c>
      <c r="E351" s="19">
        <v>12291.73</v>
      </c>
      <c r="F351" s="19">
        <f t="shared" si="38"/>
        <v>-0.12724002235650506</v>
      </c>
      <c r="G351" s="19"/>
      <c r="H351" s="19"/>
      <c r="I351" s="19"/>
      <c r="J351" s="19"/>
      <c r="K351" s="19"/>
      <c r="L351" s="19"/>
      <c r="M351" s="19"/>
      <c r="N351" s="51">
        <f t="shared" si="39"/>
        <v>-1.9276826119135051E-3</v>
      </c>
      <c r="O351" s="51">
        <f t="shared" si="40"/>
        <v>2.3990946004069083E-4</v>
      </c>
      <c r="Q351" s="11">
        <v>38583</v>
      </c>
      <c r="R351" s="10">
        <v>4370</v>
      </c>
      <c r="S351" s="10">
        <v>4390</v>
      </c>
      <c r="T351" s="10">
        <v>4340</v>
      </c>
      <c r="U351" s="10">
        <v>4360</v>
      </c>
      <c r="V351" s="10">
        <v>5009000</v>
      </c>
      <c r="W351" s="10">
        <v>4360</v>
      </c>
      <c r="X351" s="19">
        <f t="shared" si="41"/>
        <v>-0.68807339449541294</v>
      </c>
      <c r="AF351" s="51">
        <f t="shared" si="43"/>
        <v>-0.32538469114828072</v>
      </c>
      <c r="AG351" s="51">
        <f t="shared" si="42"/>
        <v>0.2238014116657048</v>
      </c>
    </row>
    <row r="352" spans="1:33" s="1" customFormat="1">
      <c r="A352" s="18">
        <v>38586</v>
      </c>
      <c r="B352" s="19">
        <v>12330.7</v>
      </c>
      <c r="C352" s="19">
        <v>12478.82</v>
      </c>
      <c r="D352" s="19">
        <v>12330.7</v>
      </c>
      <c r="E352" s="19">
        <v>12452.51</v>
      </c>
      <c r="F352" s="19">
        <f t="shared" si="38"/>
        <v>1.2911453192970788</v>
      </c>
      <c r="G352" s="19"/>
      <c r="H352" s="19"/>
      <c r="I352" s="19"/>
      <c r="J352" s="19"/>
      <c r="K352" s="19"/>
      <c r="L352" s="19"/>
      <c r="M352" s="19"/>
      <c r="N352" s="51">
        <f t="shared" si="39"/>
        <v>2.1663710155769063</v>
      </c>
      <c r="O352" s="51">
        <f t="shared" si="40"/>
        <v>2.803133502357654</v>
      </c>
      <c r="Q352" s="11">
        <v>38586</v>
      </c>
      <c r="R352" s="10">
        <v>4390</v>
      </c>
      <c r="S352" s="10">
        <v>4450</v>
      </c>
      <c r="T352" s="10">
        <v>4380</v>
      </c>
      <c r="U352" s="10">
        <v>4440</v>
      </c>
      <c r="V352" s="10">
        <v>5402900</v>
      </c>
      <c r="W352" s="10">
        <v>4440</v>
      </c>
      <c r="X352" s="19">
        <f t="shared" si="41"/>
        <v>1.8018018018018018</v>
      </c>
      <c r="AF352" s="51">
        <f t="shared" si="43"/>
        <v>5.8521396460572861</v>
      </c>
      <c r="AG352" s="51">
        <f t="shared" si="42"/>
        <v>10.545962948516143</v>
      </c>
    </row>
    <row r="353" spans="1:33" s="1" customFormat="1">
      <c r="A353" s="18">
        <v>38587</v>
      </c>
      <c r="B353" s="19">
        <v>12511.81</v>
      </c>
      <c r="C353" s="19">
        <v>12612.16</v>
      </c>
      <c r="D353" s="19">
        <v>12472.93</v>
      </c>
      <c r="E353" s="19">
        <v>12472.93</v>
      </c>
      <c r="F353" s="19">
        <f t="shared" si="38"/>
        <v>0.16371454020827561</v>
      </c>
      <c r="G353" s="19"/>
      <c r="H353" s="19"/>
      <c r="I353" s="19"/>
      <c r="J353" s="19"/>
      <c r="K353" s="19"/>
      <c r="L353" s="19"/>
      <c r="M353" s="19"/>
      <c r="N353" s="51">
        <f t="shared" si="39"/>
        <v>4.6157303003173007E-3</v>
      </c>
      <c r="O353" s="51">
        <f t="shared" si="40"/>
        <v>7.6851774498768377E-4</v>
      </c>
      <c r="Q353" s="11">
        <v>38587</v>
      </c>
      <c r="R353" s="10">
        <v>4470</v>
      </c>
      <c r="S353" s="10">
        <v>4530</v>
      </c>
      <c r="T353" s="10">
        <v>4470</v>
      </c>
      <c r="U353" s="10">
        <v>4470</v>
      </c>
      <c r="V353" s="10">
        <v>9795800</v>
      </c>
      <c r="W353" s="10">
        <v>4470</v>
      </c>
      <c r="X353" s="19">
        <f t="shared" si="41"/>
        <v>0.67114093959731547</v>
      </c>
      <c r="AF353" s="51">
        <f t="shared" si="43"/>
        <v>0.30266413831421696</v>
      </c>
      <c r="AG353" s="51">
        <f t="shared" si="42"/>
        <v>0.20321134694712698</v>
      </c>
    </row>
    <row r="354" spans="1:33" s="1" customFormat="1">
      <c r="A354" s="18">
        <v>38588</v>
      </c>
      <c r="B354" s="19">
        <v>12421.53</v>
      </c>
      <c r="C354" s="19">
        <v>12515.66</v>
      </c>
      <c r="D354" s="19">
        <v>12416.51</v>
      </c>
      <c r="E354" s="19">
        <v>12502.26</v>
      </c>
      <c r="F354" s="19">
        <f t="shared" si="38"/>
        <v>0.23459758475667539</v>
      </c>
      <c r="G354" s="19"/>
      <c r="H354" s="19"/>
      <c r="I354" s="19"/>
      <c r="J354" s="19"/>
      <c r="K354" s="19"/>
      <c r="L354" s="19"/>
      <c r="M354" s="19"/>
      <c r="N354" s="51">
        <f t="shared" si="39"/>
        <v>1.3376653619522885E-2</v>
      </c>
      <c r="O354" s="51">
        <f t="shared" si="40"/>
        <v>3.1753868496496645E-3</v>
      </c>
      <c r="Q354" s="11">
        <v>38588</v>
      </c>
      <c r="R354" s="10">
        <v>4420</v>
      </c>
      <c r="S354" s="10">
        <v>4500</v>
      </c>
      <c r="T354" s="10">
        <v>4410</v>
      </c>
      <c r="U354" s="10">
        <v>4490</v>
      </c>
      <c r="V354" s="10">
        <v>7781800</v>
      </c>
      <c r="W354" s="10">
        <v>4490</v>
      </c>
      <c r="X354" s="19">
        <f t="shared" si="41"/>
        <v>0.44543429844097993</v>
      </c>
      <c r="AF354" s="51">
        <f t="shared" si="43"/>
        <v>8.853888121688544E-2</v>
      </c>
      <c r="AG354" s="51">
        <f t="shared" si="42"/>
        <v>3.9461964953140166E-2</v>
      </c>
    </row>
    <row r="355" spans="1:33" s="1" customFormat="1">
      <c r="A355" s="18">
        <v>38589</v>
      </c>
      <c r="B355" s="19">
        <v>12443.21</v>
      </c>
      <c r="C355" s="19">
        <v>12466.84</v>
      </c>
      <c r="D355" s="19">
        <v>12401.34</v>
      </c>
      <c r="E355" s="19">
        <v>12405.16</v>
      </c>
      <c r="F355" s="19">
        <f t="shared" si="38"/>
        <v>-0.78273879579143169</v>
      </c>
      <c r="G355" s="19"/>
      <c r="H355" s="19"/>
      <c r="I355" s="19"/>
      <c r="J355" s="19"/>
      <c r="K355" s="19"/>
      <c r="L355" s="19"/>
      <c r="M355" s="19"/>
      <c r="N355" s="51">
        <f t="shared" si="39"/>
        <v>-0.47446736773531606</v>
      </c>
      <c r="O355" s="51">
        <f t="shared" si="40"/>
        <v>0.37006254506102798</v>
      </c>
      <c r="Q355" s="11">
        <v>38589</v>
      </c>
      <c r="R355" s="10">
        <v>4510</v>
      </c>
      <c r="S355" s="10">
        <v>4540</v>
      </c>
      <c r="T355" s="10">
        <v>4500</v>
      </c>
      <c r="U355" s="10">
        <v>4540</v>
      </c>
      <c r="V355" s="10">
        <v>8020200</v>
      </c>
      <c r="W355" s="10">
        <v>4540</v>
      </c>
      <c r="X355" s="19">
        <f t="shared" si="41"/>
        <v>1.1013215859030838</v>
      </c>
      <c r="AF355" s="51">
        <f t="shared" si="43"/>
        <v>1.3367778029542294</v>
      </c>
      <c r="AG355" s="51">
        <f t="shared" si="42"/>
        <v>1.472580236043062</v>
      </c>
    </row>
    <row r="356" spans="1:33" s="1" customFormat="1">
      <c r="A356" s="18">
        <v>38590</v>
      </c>
      <c r="B356" s="19">
        <v>12458.08</v>
      </c>
      <c r="C356" s="19">
        <v>12482.63</v>
      </c>
      <c r="D356" s="19">
        <v>12385.03</v>
      </c>
      <c r="E356" s="19">
        <v>12439.48</v>
      </c>
      <c r="F356" s="19">
        <f t="shared" si="38"/>
        <v>0.27589577699389134</v>
      </c>
      <c r="G356" s="19"/>
      <c r="H356" s="19"/>
      <c r="I356" s="19"/>
      <c r="J356" s="19"/>
      <c r="K356" s="19"/>
      <c r="L356" s="19"/>
      <c r="M356" s="19"/>
      <c r="N356" s="51">
        <f t="shared" si="39"/>
        <v>2.1643217327981804E-2</v>
      </c>
      <c r="O356" s="51">
        <f t="shared" si="40"/>
        <v>6.0315522427438649E-3</v>
      </c>
      <c r="Q356" s="11">
        <v>38590</v>
      </c>
      <c r="R356" s="10">
        <v>4520</v>
      </c>
      <c r="S356" s="10">
        <v>4560</v>
      </c>
      <c r="T356" s="10">
        <v>4520</v>
      </c>
      <c r="U356" s="10">
        <v>4540</v>
      </c>
      <c r="V356" s="10">
        <v>5057000</v>
      </c>
      <c r="W356" s="10">
        <v>4540</v>
      </c>
      <c r="X356" s="19">
        <f t="shared" si="41"/>
        <v>0</v>
      </c>
      <c r="AF356" s="51">
        <f t="shared" si="43"/>
        <v>1.9205286566845341E-11</v>
      </c>
      <c r="AG356" s="51">
        <f t="shared" si="42"/>
        <v>5.1431326109964725E-15</v>
      </c>
    </row>
    <row r="357" spans="1:33" s="1" customFormat="1">
      <c r="A357" s="18">
        <v>38593</v>
      </c>
      <c r="B357" s="19">
        <v>12386.76</v>
      </c>
      <c r="C357" s="19">
        <v>12386.76</v>
      </c>
      <c r="D357" s="19">
        <v>12274.81</v>
      </c>
      <c r="E357" s="19">
        <v>12309.83</v>
      </c>
      <c r="F357" s="19">
        <f t="shared" si="38"/>
        <v>-1.0532233182749042</v>
      </c>
      <c r="G357" s="19"/>
      <c r="H357" s="19"/>
      <c r="I357" s="19"/>
      <c r="J357" s="19"/>
      <c r="K357" s="19"/>
      <c r="L357" s="19"/>
      <c r="M357" s="19"/>
      <c r="N357" s="51">
        <f t="shared" si="39"/>
        <v>-1.1590747891246245</v>
      </c>
      <c r="O357" s="51">
        <f t="shared" si="40"/>
        <v>1.2175363783177022</v>
      </c>
      <c r="Q357" s="11">
        <v>38593</v>
      </c>
      <c r="R357" s="10">
        <v>4460</v>
      </c>
      <c r="S357" s="10">
        <v>4480</v>
      </c>
      <c r="T357" s="10">
        <v>4410</v>
      </c>
      <c r="U357" s="10">
        <v>4450</v>
      </c>
      <c r="V357" s="10">
        <v>6495800</v>
      </c>
      <c r="W357" s="10">
        <v>4450</v>
      </c>
      <c r="X357" s="19">
        <f t="shared" si="41"/>
        <v>-2.0224719101123596</v>
      </c>
      <c r="AF357" s="51">
        <f t="shared" si="43"/>
        <v>-8.2694184310611671</v>
      </c>
      <c r="AG357" s="51">
        <f t="shared" si="42"/>
        <v>16.722451958102415</v>
      </c>
    </row>
    <row r="358" spans="1:33" s="1" customFormat="1">
      <c r="A358" s="18">
        <v>38594</v>
      </c>
      <c r="B358" s="19">
        <v>12411.41</v>
      </c>
      <c r="C358" s="19">
        <v>12457.04</v>
      </c>
      <c r="D358" s="19">
        <v>12396.1</v>
      </c>
      <c r="E358" s="19">
        <v>12453.14</v>
      </c>
      <c r="F358" s="19">
        <f t="shared" si="38"/>
        <v>1.1507940969104939</v>
      </c>
      <c r="G358" s="19"/>
      <c r="H358" s="19"/>
      <c r="I358" s="19"/>
      <c r="J358" s="19"/>
      <c r="K358" s="19"/>
      <c r="L358" s="19"/>
      <c r="M358" s="19"/>
      <c r="N358" s="51">
        <f t="shared" si="39"/>
        <v>1.5351199750572728</v>
      </c>
      <c r="O358" s="51">
        <f t="shared" si="40"/>
        <v>1.7708825713172873</v>
      </c>
      <c r="Q358" s="11">
        <v>38594</v>
      </c>
      <c r="R358" s="10">
        <v>4500</v>
      </c>
      <c r="S358" s="10">
        <v>4570</v>
      </c>
      <c r="T358" s="10">
        <v>4490</v>
      </c>
      <c r="U358" s="10">
        <v>4550</v>
      </c>
      <c r="V358" s="10">
        <v>6369800</v>
      </c>
      <c r="W358" s="10">
        <v>4550</v>
      </c>
      <c r="X358" s="19">
        <f t="shared" si="41"/>
        <v>2.197802197802198</v>
      </c>
      <c r="AF358" s="51">
        <f t="shared" si="43"/>
        <v>10.620000912742714</v>
      </c>
      <c r="AG358" s="51">
        <f t="shared" si="42"/>
        <v>23.343505359081114</v>
      </c>
    </row>
    <row r="359" spans="1:33" s="1" customFormat="1">
      <c r="A359" s="18">
        <v>38595</v>
      </c>
      <c r="B359" s="19">
        <v>12428.6</v>
      </c>
      <c r="C359" s="19">
        <v>12443.94</v>
      </c>
      <c r="D359" s="19">
        <v>12393.68</v>
      </c>
      <c r="E359" s="19">
        <v>12413.6</v>
      </c>
      <c r="F359" s="19">
        <f t="shared" si="38"/>
        <v>-0.31852162144743712</v>
      </c>
      <c r="G359" s="19"/>
      <c r="H359" s="19"/>
      <c r="I359" s="19"/>
      <c r="J359" s="19"/>
      <c r="K359" s="19"/>
      <c r="L359" s="19"/>
      <c r="M359" s="19"/>
      <c r="N359" s="51">
        <f t="shared" si="39"/>
        <v>-3.1475611919322202E-2</v>
      </c>
      <c r="O359" s="51">
        <f t="shared" si="40"/>
        <v>9.9379980992018602E-3</v>
      </c>
      <c r="Q359" s="11">
        <v>38595</v>
      </c>
      <c r="R359" s="10">
        <v>4520</v>
      </c>
      <c r="S359" s="10">
        <v>4550</v>
      </c>
      <c r="T359" s="10">
        <v>4500</v>
      </c>
      <c r="U359" s="10">
        <v>4500</v>
      </c>
      <c r="V359" s="10">
        <v>5960600</v>
      </c>
      <c r="W359" s="10">
        <v>4500</v>
      </c>
      <c r="X359" s="19">
        <f t="shared" si="41"/>
        <v>-1.1111111111111112</v>
      </c>
      <c r="AF359" s="51">
        <f t="shared" si="43"/>
        <v>-1.3707505079817692</v>
      </c>
      <c r="AG359" s="51">
        <f t="shared" si="42"/>
        <v>1.5226890360721641</v>
      </c>
    </row>
    <row r="360" spans="1:33" s="1" customFormat="1">
      <c r="A360" s="18">
        <v>38596</v>
      </c>
      <c r="B360" s="19">
        <v>12501.43</v>
      </c>
      <c r="C360" s="19">
        <v>12573.01</v>
      </c>
      <c r="D360" s="19">
        <v>12501.43</v>
      </c>
      <c r="E360" s="19">
        <v>12506.97</v>
      </c>
      <c r="F360" s="19">
        <f t="shared" si="38"/>
        <v>0.74654372721769535</v>
      </c>
      <c r="G360" s="19"/>
      <c r="H360" s="19"/>
      <c r="I360" s="19"/>
      <c r="J360" s="19"/>
      <c r="K360" s="19"/>
      <c r="L360" s="19"/>
      <c r="M360" s="19"/>
      <c r="N360" s="51">
        <f t="shared" si="39"/>
        <v>0.42074352257456815</v>
      </c>
      <c r="O360" s="51">
        <f t="shared" si="40"/>
        <v>0.31527527865063637</v>
      </c>
      <c r="Q360" s="11">
        <v>38596</v>
      </c>
      <c r="R360" s="10">
        <v>4520</v>
      </c>
      <c r="S360" s="10">
        <v>4540</v>
      </c>
      <c r="T360" s="10">
        <v>4470</v>
      </c>
      <c r="U360" s="10">
        <v>4480</v>
      </c>
      <c r="V360" s="10">
        <v>5583400</v>
      </c>
      <c r="W360" s="10">
        <v>4480</v>
      </c>
      <c r="X360" s="19">
        <f t="shared" si="41"/>
        <v>-0.4464285714285714</v>
      </c>
      <c r="AF360" s="51">
        <f t="shared" si="43"/>
        <v>-8.8812511957658366E-2</v>
      </c>
      <c r="AG360" s="51">
        <f t="shared" si="42"/>
        <v>3.9624659046994942E-2</v>
      </c>
    </row>
    <row r="361" spans="1:33" s="1" customFormat="1">
      <c r="A361" s="18">
        <v>38597</v>
      </c>
      <c r="B361" s="19">
        <v>12571.88</v>
      </c>
      <c r="C361" s="10">
        <v>12600</v>
      </c>
      <c r="D361" s="19">
        <v>12544.37</v>
      </c>
      <c r="E361" s="10">
        <v>12600</v>
      </c>
      <c r="F361" s="19">
        <f t="shared" si="38"/>
        <v>0.7383333333333385</v>
      </c>
      <c r="G361" s="19"/>
      <c r="H361" s="19"/>
      <c r="I361" s="19"/>
      <c r="J361" s="19"/>
      <c r="K361" s="19"/>
      <c r="L361" s="19"/>
      <c r="M361" s="19"/>
      <c r="N361" s="51">
        <f t="shared" si="39"/>
        <v>0.40706425157373455</v>
      </c>
      <c r="O361" s="51">
        <f t="shared" si="40"/>
        <v>0.30168284779197091</v>
      </c>
      <c r="Q361" s="11">
        <v>38597</v>
      </c>
      <c r="R361" s="10">
        <v>4510</v>
      </c>
      <c r="S361" s="10">
        <v>4530</v>
      </c>
      <c r="T361" s="10">
        <v>4470</v>
      </c>
      <c r="U361" s="10">
        <v>4500</v>
      </c>
      <c r="V361" s="10">
        <v>4691200</v>
      </c>
      <c r="W361" s="10">
        <v>4500</v>
      </c>
      <c r="X361" s="19">
        <f t="shared" si="41"/>
        <v>0.44444444444444442</v>
      </c>
      <c r="AF361" s="51">
        <f t="shared" si="43"/>
        <v>8.7950285804397774E-2</v>
      </c>
      <c r="AG361" s="51">
        <f t="shared" si="42"/>
        <v>3.9112568802083636E-2</v>
      </c>
    </row>
    <row r="362" spans="1:33" s="1" customFormat="1">
      <c r="A362" s="18">
        <v>38600</v>
      </c>
      <c r="B362" s="19">
        <v>12616.3</v>
      </c>
      <c r="C362" s="19">
        <v>12655.15</v>
      </c>
      <c r="D362" s="19">
        <v>12580.37</v>
      </c>
      <c r="E362" s="19">
        <v>12634.88</v>
      </c>
      <c r="F362" s="19">
        <f t="shared" si="38"/>
        <v>0.27606118934251217</v>
      </c>
      <c r="G362" s="19"/>
      <c r="H362" s="19"/>
      <c r="I362" s="19"/>
      <c r="J362" s="19"/>
      <c r="K362" s="19"/>
      <c r="L362" s="19"/>
      <c r="M362" s="19"/>
      <c r="N362" s="51">
        <f t="shared" si="39"/>
        <v>2.1681779499473926E-2</v>
      </c>
      <c r="O362" s="51">
        <f t="shared" si="40"/>
        <v>6.0458852191789996E-3</v>
      </c>
      <c r="Q362" s="11">
        <v>38600</v>
      </c>
      <c r="R362" s="10">
        <v>4530</v>
      </c>
      <c r="S362" s="10">
        <v>4540</v>
      </c>
      <c r="T362" s="10">
        <v>4520</v>
      </c>
      <c r="U362" s="10">
        <v>4530</v>
      </c>
      <c r="V362" s="10">
        <v>3679300</v>
      </c>
      <c r="W362" s="10">
        <v>4530</v>
      </c>
      <c r="X362" s="19">
        <f t="shared" si="41"/>
        <v>0.66225165562913912</v>
      </c>
      <c r="AF362" s="51">
        <f t="shared" si="43"/>
        <v>0.29080100601171321</v>
      </c>
      <c r="AG362" s="51">
        <f t="shared" si="42"/>
        <v>0.19266132354619975</v>
      </c>
    </row>
    <row r="363" spans="1:33" s="1" customFormat="1">
      <c r="A363" s="18">
        <v>38601</v>
      </c>
      <c r="B363" s="19">
        <v>12686.68</v>
      </c>
      <c r="C363" s="19">
        <v>12730.21</v>
      </c>
      <c r="D363" s="19">
        <v>12581.28</v>
      </c>
      <c r="E363" s="19">
        <v>12599.43</v>
      </c>
      <c r="F363" s="19">
        <f t="shared" si="38"/>
        <v>-0.28136193462719272</v>
      </c>
      <c r="G363" s="19"/>
      <c r="H363" s="19"/>
      <c r="I363" s="19"/>
      <c r="J363" s="19"/>
      <c r="K363" s="19"/>
      <c r="L363" s="19"/>
      <c r="M363" s="19"/>
      <c r="N363" s="51">
        <f t="shared" si="39"/>
        <v>-2.1618954286701096E-2</v>
      </c>
      <c r="O363" s="51">
        <f t="shared" si="40"/>
        <v>6.0225383979598144E-3</v>
      </c>
      <c r="Q363" s="11">
        <v>38601</v>
      </c>
      <c r="R363" s="10">
        <v>4550</v>
      </c>
      <c r="S363" s="10">
        <v>4580</v>
      </c>
      <c r="T363" s="10">
        <v>4520</v>
      </c>
      <c r="U363" s="10">
        <v>4550</v>
      </c>
      <c r="V363" s="10">
        <v>5042500</v>
      </c>
      <c r="W363" s="10">
        <v>4550</v>
      </c>
      <c r="X363" s="19">
        <f t="shared" si="41"/>
        <v>0.43956043956043955</v>
      </c>
      <c r="AF363" s="51">
        <f t="shared" si="43"/>
        <v>8.5084279170458493E-2</v>
      </c>
      <c r="AG363" s="51">
        <f t="shared" si="42"/>
        <v>3.7422468530727816E-2</v>
      </c>
    </row>
    <row r="364" spans="1:33" s="1" customFormat="1">
      <c r="A364" s="18">
        <v>38602</v>
      </c>
      <c r="B364" s="19">
        <v>12682.85</v>
      </c>
      <c r="C364" s="19">
        <v>12682.85</v>
      </c>
      <c r="D364" s="19">
        <v>12574.9</v>
      </c>
      <c r="E364" s="19">
        <v>12607.59</v>
      </c>
      <c r="F364" s="19">
        <f t="shared" si="38"/>
        <v>6.472291690957474E-2</v>
      </c>
      <c r="G364" s="19"/>
      <c r="H364" s="19"/>
      <c r="I364" s="19"/>
      <c r="J364" s="19"/>
      <c r="K364" s="19"/>
      <c r="L364" s="19"/>
      <c r="M364" s="19"/>
      <c r="N364" s="51">
        <f t="shared" si="39"/>
        <v>3.0765738941591951E-4</v>
      </c>
      <c r="O364" s="51">
        <f t="shared" si="40"/>
        <v>2.0769360955571761E-5</v>
      </c>
      <c r="Q364" s="11">
        <v>38602</v>
      </c>
      <c r="R364" s="10">
        <v>4580</v>
      </c>
      <c r="S364" s="10">
        <v>4600</v>
      </c>
      <c r="T364" s="10">
        <v>4560</v>
      </c>
      <c r="U364" s="10">
        <v>4590</v>
      </c>
      <c r="V364" s="10">
        <v>5643300</v>
      </c>
      <c r="W364" s="10">
        <v>4590</v>
      </c>
      <c r="X364" s="19">
        <f t="shared" si="41"/>
        <v>0.8714596949891068</v>
      </c>
      <c r="AF364" s="51">
        <f t="shared" si="43"/>
        <v>0.66243341177079529</v>
      </c>
      <c r="AG364" s="51">
        <f t="shared" si="42"/>
        <v>0.57746141715233712</v>
      </c>
    </row>
    <row r="365" spans="1:33" s="1" customFormat="1">
      <c r="A365" s="18">
        <v>38603</v>
      </c>
      <c r="B365" s="19">
        <v>12601.02</v>
      </c>
      <c r="C365" s="19">
        <v>12601.02</v>
      </c>
      <c r="D365" s="19">
        <v>12498.4</v>
      </c>
      <c r="E365" s="19">
        <v>12533.89</v>
      </c>
      <c r="F365" s="19">
        <f t="shared" si="38"/>
        <v>-0.58800579867862834</v>
      </c>
      <c r="G365" s="19"/>
      <c r="H365" s="19"/>
      <c r="I365" s="19"/>
      <c r="J365" s="19"/>
      <c r="K365" s="19"/>
      <c r="L365" s="19"/>
      <c r="M365" s="19"/>
      <c r="N365" s="51">
        <f t="shared" si="39"/>
        <v>-0.20042822715101036</v>
      </c>
      <c r="O365" s="51">
        <f t="shared" si="40"/>
        <v>0.11729473363733921</v>
      </c>
      <c r="Q365" s="11">
        <v>38603</v>
      </c>
      <c r="R365" s="10">
        <v>4600</v>
      </c>
      <c r="S365" s="10">
        <v>4610</v>
      </c>
      <c r="T365" s="10">
        <v>4550</v>
      </c>
      <c r="U365" s="10">
        <v>4590</v>
      </c>
      <c r="V365" s="10">
        <v>7907500</v>
      </c>
      <c r="W365" s="10">
        <v>4590</v>
      </c>
      <c r="X365" s="19">
        <f t="shared" si="41"/>
        <v>0</v>
      </c>
      <c r="AF365" s="51">
        <f t="shared" si="43"/>
        <v>1.9205286566845341E-11</v>
      </c>
      <c r="AG365" s="51">
        <f t="shared" si="42"/>
        <v>5.1431326109964725E-15</v>
      </c>
    </row>
    <row r="366" spans="1:33" s="1" customFormat="1">
      <c r="A366" s="18">
        <v>38604</v>
      </c>
      <c r="B366" s="19">
        <v>12561.84</v>
      </c>
      <c r="C366" s="19">
        <v>12692.04</v>
      </c>
      <c r="D366" s="19">
        <v>12556.43</v>
      </c>
      <c r="E366" s="19">
        <v>12692.04</v>
      </c>
      <c r="F366" s="19">
        <f t="shared" si="38"/>
        <v>1.246056583496439</v>
      </c>
      <c r="G366" s="19"/>
      <c r="H366" s="19"/>
      <c r="I366" s="19"/>
      <c r="J366" s="19"/>
      <c r="K366" s="19"/>
      <c r="L366" s="19"/>
      <c r="M366" s="19"/>
      <c r="N366" s="51">
        <f t="shared" si="39"/>
        <v>1.9477007361324552</v>
      </c>
      <c r="O366" s="51">
        <f t="shared" si="40"/>
        <v>2.4323699973593249</v>
      </c>
      <c r="Q366" s="11">
        <v>38604</v>
      </c>
      <c r="R366" s="10">
        <v>4640</v>
      </c>
      <c r="S366" s="10">
        <v>4650</v>
      </c>
      <c r="T366" s="10">
        <v>4600</v>
      </c>
      <c r="U366" s="10">
        <v>4620</v>
      </c>
      <c r="V366" s="10">
        <v>16052900</v>
      </c>
      <c r="W366" s="10">
        <v>4620</v>
      </c>
      <c r="X366" s="19">
        <f t="shared" si="41"/>
        <v>0.64935064935064934</v>
      </c>
      <c r="AF366" s="51">
        <f t="shared" si="43"/>
        <v>0.27414166553591757</v>
      </c>
      <c r="AG366" s="51">
        <f t="shared" si="42"/>
        <v>0.17808748305217445</v>
      </c>
    </row>
    <row r="367" spans="1:33" s="1" customFormat="1">
      <c r="A367" s="18">
        <v>38607</v>
      </c>
      <c r="B367" s="19">
        <v>12841.02</v>
      </c>
      <c r="C367" s="19">
        <v>12926.57</v>
      </c>
      <c r="D367" s="19">
        <v>12813.97</v>
      </c>
      <c r="E367" s="19">
        <v>12896.43</v>
      </c>
      <c r="F367" s="19">
        <f t="shared" si="38"/>
        <v>1.5848572046682643</v>
      </c>
      <c r="G367" s="19"/>
      <c r="H367" s="19"/>
      <c r="I367" s="19"/>
      <c r="J367" s="19"/>
      <c r="K367" s="19"/>
      <c r="L367" s="19"/>
      <c r="M367" s="19"/>
      <c r="N367" s="51">
        <f t="shared" si="39"/>
        <v>4.0018245423078955</v>
      </c>
      <c r="O367" s="51">
        <f t="shared" si="40"/>
        <v>6.3534662085919358</v>
      </c>
      <c r="Q367" s="11">
        <v>38607</v>
      </c>
      <c r="R367" s="10">
        <v>4710</v>
      </c>
      <c r="S367" s="10">
        <v>4720</v>
      </c>
      <c r="T367" s="10">
        <v>4640</v>
      </c>
      <c r="U367" s="10">
        <v>4660</v>
      </c>
      <c r="V367" s="10">
        <v>7003300</v>
      </c>
      <c r="W367" s="10">
        <v>4660</v>
      </c>
      <c r="X367" s="19">
        <f t="shared" si="41"/>
        <v>0.85836909871244638</v>
      </c>
      <c r="AF367" s="51">
        <f t="shared" si="43"/>
        <v>0.63303633711964191</v>
      </c>
      <c r="AG367" s="51">
        <f t="shared" si="42"/>
        <v>0.54354835585501082</v>
      </c>
    </row>
    <row r="368" spans="1:33" s="1" customFormat="1">
      <c r="A368" s="18">
        <v>38608</v>
      </c>
      <c r="B368" s="19">
        <v>12896.22</v>
      </c>
      <c r="C368" s="19">
        <v>12940.68</v>
      </c>
      <c r="D368" s="19">
        <v>12847.19</v>
      </c>
      <c r="E368" s="19">
        <v>12901.95</v>
      </c>
      <c r="F368" s="19">
        <f t="shared" si="38"/>
        <v>4.2784230290773384E-2</v>
      </c>
      <c r="G368" s="19"/>
      <c r="H368" s="19"/>
      <c r="I368" s="19"/>
      <c r="J368" s="19"/>
      <c r="K368" s="19"/>
      <c r="L368" s="19"/>
      <c r="M368" s="19"/>
      <c r="N368" s="51">
        <f t="shared" si="39"/>
        <v>9.4628043873082538E-5</v>
      </c>
      <c r="O368" s="51">
        <f t="shared" si="40"/>
        <v>4.3121429554689486E-6</v>
      </c>
      <c r="Q368" s="11">
        <v>38608</v>
      </c>
      <c r="R368" s="10">
        <v>4680</v>
      </c>
      <c r="S368" s="10">
        <v>4730</v>
      </c>
      <c r="T368" s="10">
        <v>4680</v>
      </c>
      <c r="U368" s="10">
        <v>4720</v>
      </c>
      <c r="V368" s="10">
        <v>5377700</v>
      </c>
      <c r="W368" s="10">
        <v>4720</v>
      </c>
      <c r="X368" s="19">
        <f t="shared" si="41"/>
        <v>1.2711864406779663</v>
      </c>
      <c r="AF368" s="51">
        <f t="shared" si="43"/>
        <v>2.0554276840009473</v>
      </c>
      <c r="AG368" s="51">
        <f t="shared" si="42"/>
        <v>2.6133822406137761</v>
      </c>
    </row>
    <row r="369" spans="1:33" s="1" customFormat="1">
      <c r="A369" s="18">
        <v>38609</v>
      </c>
      <c r="B369" s="19">
        <v>12847.62</v>
      </c>
      <c r="C369" s="19">
        <v>12871.54</v>
      </c>
      <c r="D369" s="19">
        <v>12830.88</v>
      </c>
      <c r="E369" s="19">
        <v>12834.25</v>
      </c>
      <c r="F369" s="19">
        <f t="shared" si="38"/>
        <v>-0.52749478933323513</v>
      </c>
      <c r="G369" s="19"/>
      <c r="H369" s="19"/>
      <c r="I369" s="19"/>
      <c r="J369" s="19"/>
      <c r="K369" s="19"/>
      <c r="L369" s="19"/>
      <c r="M369" s="19"/>
      <c r="N369" s="51">
        <f t="shared" si="39"/>
        <v>-0.14446315148869662</v>
      </c>
      <c r="O369" s="51">
        <f t="shared" si="40"/>
        <v>7.5801205613868966E-2</v>
      </c>
      <c r="Q369" s="11">
        <v>38609</v>
      </c>
      <c r="R369" s="10">
        <v>4700</v>
      </c>
      <c r="S369" s="10">
        <v>4720</v>
      </c>
      <c r="T369" s="10">
        <v>4690</v>
      </c>
      <c r="U369" s="10">
        <v>4700</v>
      </c>
      <c r="V369" s="10">
        <v>3923400</v>
      </c>
      <c r="W369" s="10">
        <v>4700</v>
      </c>
      <c r="X369" s="19">
        <f t="shared" si="41"/>
        <v>-0.42553191489361702</v>
      </c>
      <c r="AF369" s="51">
        <f t="shared" si="43"/>
        <v>-7.6908832434632118E-2</v>
      </c>
      <c r="AG369" s="51">
        <f t="shared" si="42"/>
        <v>3.2706566725538677E-2</v>
      </c>
    </row>
    <row r="370" spans="1:33" s="1" customFormat="1">
      <c r="A370" s="18">
        <v>38610</v>
      </c>
      <c r="B370" s="19">
        <v>12817.78</v>
      </c>
      <c r="C370" s="19">
        <v>12986.78</v>
      </c>
      <c r="D370" s="19">
        <v>12806.71</v>
      </c>
      <c r="E370" s="19">
        <v>12986.78</v>
      </c>
      <c r="F370" s="19">
        <f t="shared" si="38"/>
        <v>1.1745020705671509</v>
      </c>
      <c r="G370" s="19"/>
      <c r="H370" s="19"/>
      <c r="I370" s="19"/>
      <c r="J370" s="19"/>
      <c r="K370" s="19"/>
      <c r="L370" s="19"/>
      <c r="M370" s="19"/>
      <c r="N370" s="51">
        <f t="shared" si="39"/>
        <v>1.6317262812357636</v>
      </c>
      <c r="O370" s="51">
        <f t="shared" si="40"/>
        <v>1.9210105266081767</v>
      </c>
      <c r="Q370" s="11">
        <v>38610</v>
      </c>
      <c r="R370" s="10">
        <v>4700</v>
      </c>
      <c r="S370" s="10">
        <v>4760</v>
      </c>
      <c r="T370" s="10">
        <v>4680</v>
      </c>
      <c r="U370" s="10">
        <v>4750</v>
      </c>
      <c r="V370" s="10">
        <v>4692800</v>
      </c>
      <c r="W370" s="10">
        <v>4750</v>
      </c>
      <c r="X370" s="19">
        <f t="shared" si="41"/>
        <v>1.0526315789473684</v>
      </c>
      <c r="AF370" s="51">
        <f t="shared" si="43"/>
        <v>1.1672411929272124</v>
      </c>
      <c r="AG370" s="51">
        <f t="shared" si="42"/>
        <v>1.2289875244934345</v>
      </c>
    </row>
    <row r="371" spans="1:33" s="1" customFormat="1">
      <c r="A371" s="18">
        <v>38611</v>
      </c>
      <c r="B371" s="19">
        <v>12992.18</v>
      </c>
      <c r="C371" s="19">
        <v>12992.99</v>
      </c>
      <c r="D371" s="19">
        <v>12888.74</v>
      </c>
      <c r="E371" s="19">
        <v>12958.68</v>
      </c>
      <c r="F371" s="19">
        <f t="shared" si="38"/>
        <v>-0.21684307352292337</v>
      </c>
      <c r="G371" s="19"/>
      <c r="H371" s="19"/>
      <c r="I371" s="19"/>
      <c r="J371" s="19"/>
      <c r="K371" s="19"/>
      <c r="L371" s="19"/>
      <c r="M371" s="19"/>
      <c r="N371" s="51">
        <f t="shared" si="39"/>
        <v>-9.8083017716364476E-3</v>
      </c>
      <c r="O371" s="51">
        <f t="shared" si="40"/>
        <v>2.0995445407375819E-3</v>
      </c>
      <c r="Q371" s="11">
        <v>38611</v>
      </c>
      <c r="R371" s="10">
        <v>4760</v>
      </c>
      <c r="S371" s="10">
        <v>4790</v>
      </c>
      <c r="T371" s="10">
        <v>4750</v>
      </c>
      <c r="U371" s="10">
        <v>4760</v>
      </c>
      <c r="V371" s="10">
        <v>4836800</v>
      </c>
      <c r="W371" s="10">
        <v>4760</v>
      </c>
      <c r="X371" s="19">
        <f t="shared" si="41"/>
        <v>0.21008403361344538</v>
      </c>
      <c r="AF371" s="51">
        <f t="shared" si="43"/>
        <v>9.3076253182345602E-3</v>
      </c>
      <c r="AG371" s="51">
        <f t="shared" si="42"/>
        <v>1.9578760313743223E-3</v>
      </c>
    </row>
    <row r="372" spans="1:33" s="1" customFormat="1">
      <c r="A372" s="18">
        <v>38615</v>
      </c>
      <c r="B372" s="19">
        <v>12991.63</v>
      </c>
      <c r="C372" s="19">
        <v>13159.39</v>
      </c>
      <c r="D372" s="19">
        <v>12991.63</v>
      </c>
      <c r="E372" s="19">
        <v>13148.57</v>
      </c>
      <c r="F372" s="19">
        <f t="shared" si="38"/>
        <v>1.4441874667739489</v>
      </c>
      <c r="G372" s="19"/>
      <c r="H372" s="19"/>
      <c r="I372" s="19"/>
      <c r="J372" s="19"/>
      <c r="K372" s="19"/>
      <c r="L372" s="19"/>
      <c r="M372" s="19"/>
      <c r="N372" s="51">
        <f t="shared" si="39"/>
        <v>3.0295697292491544</v>
      </c>
      <c r="O372" s="51">
        <f t="shared" si="40"/>
        <v>4.3837044912737015</v>
      </c>
      <c r="Q372" s="11">
        <v>38615</v>
      </c>
      <c r="R372" s="10">
        <v>4790</v>
      </c>
      <c r="S372" s="10">
        <v>4870</v>
      </c>
      <c r="T372" s="10">
        <v>4780</v>
      </c>
      <c r="U372" s="10">
        <v>4860</v>
      </c>
      <c r="V372" s="10">
        <v>5525700</v>
      </c>
      <c r="W372" s="10">
        <v>4860</v>
      </c>
      <c r="X372" s="19">
        <f t="shared" si="41"/>
        <v>2.0576131687242798</v>
      </c>
      <c r="AF372" s="51">
        <f t="shared" si="43"/>
        <v>8.7148667486018248</v>
      </c>
      <c r="AG372" s="51">
        <f t="shared" si="42"/>
        <v>17.93415840734372</v>
      </c>
    </row>
    <row r="373" spans="1:33" s="1" customFormat="1">
      <c r="A373" s="18">
        <v>38616</v>
      </c>
      <c r="B373" s="19">
        <v>13181.71</v>
      </c>
      <c r="C373" s="19">
        <v>13235.42</v>
      </c>
      <c r="D373" s="19">
        <v>13108.65</v>
      </c>
      <c r="E373" s="19">
        <v>13196.57</v>
      </c>
      <c r="F373" s="19">
        <f t="shared" si="38"/>
        <v>0.36373087855404851</v>
      </c>
      <c r="G373" s="19"/>
      <c r="H373" s="19"/>
      <c r="I373" s="19"/>
      <c r="J373" s="19"/>
      <c r="K373" s="19"/>
      <c r="L373" s="19"/>
      <c r="M373" s="19"/>
      <c r="N373" s="51">
        <f t="shared" si="39"/>
        <v>4.9235570857919325E-2</v>
      </c>
      <c r="O373" s="51">
        <f t="shared" si="40"/>
        <v>1.8045626746720951E-2</v>
      </c>
      <c r="Q373" s="11">
        <v>38616</v>
      </c>
      <c r="R373" s="10">
        <v>4870</v>
      </c>
      <c r="S373" s="10">
        <v>4870</v>
      </c>
      <c r="T373" s="10">
        <v>4810</v>
      </c>
      <c r="U373" s="10">
        <v>4830</v>
      </c>
      <c r="V373" s="10">
        <v>6863800</v>
      </c>
      <c r="W373" s="10">
        <v>4830</v>
      </c>
      <c r="X373" s="19">
        <f t="shared" si="41"/>
        <v>-0.6211180124223602</v>
      </c>
      <c r="AF373" s="51">
        <f t="shared" si="43"/>
        <v>-0.23930981269880158</v>
      </c>
      <c r="AG373" s="51">
        <f t="shared" si="42"/>
        <v>0.1485755485862528</v>
      </c>
    </row>
    <row r="374" spans="1:33" s="1" customFormat="1">
      <c r="A374" s="18">
        <v>38617</v>
      </c>
      <c r="B374" s="19">
        <v>13120.89</v>
      </c>
      <c r="C374" s="19">
        <v>13170.36</v>
      </c>
      <c r="D374" s="19">
        <v>13090.28</v>
      </c>
      <c r="E374" s="19">
        <v>13159.36</v>
      </c>
      <c r="F374" s="19">
        <f t="shared" si="38"/>
        <v>-0.28276451134401009</v>
      </c>
      <c r="G374" s="19"/>
      <c r="H374" s="19"/>
      <c r="I374" s="19"/>
      <c r="J374" s="19"/>
      <c r="K374" s="19"/>
      <c r="L374" s="19"/>
      <c r="M374" s="19"/>
      <c r="N374" s="51">
        <f t="shared" si="39"/>
        <v>-2.1947142075110202E-2</v>
      </c>
      <c r="O374" s="51">
        <f t="shared" si="40"/>
        <v>6.1447464416029187E-3</v>
      </c>
      <c r="Q374" s="11">
        <v>38617</v>
      </c>
      <c r="R374" s="10">
        <v>4780</v>
      </c>
      <c r="S374" s="10">
        <v>4830</v>
      </c>
      <c r="T374" s="10">
        <v>4780</v>
      </c>
      <c r="U374" s="10">
        <v>4800</v>
      </c>
      <c r="V374" s="10">
        <v>7487300</v>
      </c>
      <c r="W374" s="10">
        <v>4800</v>
      </c>
      <c r="X374" s="19">
        <f t="shared" si="41"/>
        <v>-0.625</v>
      </c>
      <c r="AF374" s="51">
        <f t="shared" si="43"/>
        <v>-0.24382693395443394</v>
      </c>
      <c r="AG374" s="51">
        <f t="shared" si="42"/>
        <v>0.15232653741619945</v>
      </c>
    </row>
    <row r="375" spans="1:33" s="1" customFormat="1">
      <c r="A375" s="18">
        <v>38621</v>
      </c>
      <c r="B375" s="19">
        <v>13229.27</v>
      </c>
      <c r="C375" s="19">
        <v>13392.63</v>
      </c>
      <c r="D375" s="19">
        <v>13229.27</v>
      </c>
      <c r="E375" s="19">
        <v>13392.63</v>
      </c>
      <c r="F375" s="19">
        <f t="shared" si="38"/>
        <v>1.7417788739030247</v>
      </c>
      <c r="G375" s="19"/>
      <c r="H375" s="19"/>
      <c r="I375" s="19"/>
      <c r="J375" s="19"/>
      <c r="K375" s="19"/>
      <c r="L375" s="19"/>
      <c r="M375" s="19"/>
      <c r="N375" s="51">
        <f t="shared" si="39"/>
        <v>5.309587103668834</v>
      </c>
      <c r="O375" s="51">
        <f t="shared" si="40"/>
        <v>9.2629147347509129</v>
      </c>
      <c r="Q375" s="11">
        <v>38621</v>
      </c>
      <c r="R375" s="10">
        <v>4900</v>
      </c>
      <c r="S375" s="10">
        <v>5030</v>
      </c>
      <c r="T375" s="10">
        <v>4900</v>
      </c>
      <c r="U375" s="10">
        <v>5020</v>
      </c>
      <c r="V375" s="10">
        <v>12423000</v>
      </c>
      <c r="W375" s="10">
        <v>5020</v>
      </c>
      <c r="X375" s="19">
        <f t="shared" si="41"/>
        <v>4.3824701195219129</v>
      </c>
      <c r="AF375" s="51">
        <f t="shared" si="43"/>
        <v>84.185346421048308</v>
      </c>
      <c r="AG375" s="51">
        <f t="shared" si="42"/>
        <v>368.96230983855173</v>
      </c>
    </row>
    <row r="376" spans="1:33" s="1" customFormat="1">
      <c r="A376" s="18">
        <v>38622</v>
      </c>
      <c r="B376" s="19">
        <v>13370.09</v>
      </c>
      <c r="C376" s="10">
        <v>13373</v>
      </c>
      <c r="D376" s="19">
        <v>13282.3</v>
      </c>
      <c r="E376" s="19">
        <v>13310.04</v>
      </c>
      <c r="F376" s="19">
        <f t="shared" si="38"/>
        <v>-0.62050902927412932</v>
      </c>
      <c r="G376" s="19"/>
      <c r="H376" s="19"/>
      <c r="I376" s="19"/>
      <c r="J376" s="19"/>
      <c r="K376" s="19"/>
      <c r="L376" s="19"/>
      <c r="M376" s="19"/>
      <c r="N376" s="51">
        <f t="shared" si="39"/>
        <v>-0.23571278212051514</v>
      </c>
      <c r="O376" s="51">
        <f t="shared" si="40"/>
        <v>0.14560541008571173</v>
      </c>
      <c r="Q376" s="11">
        <v>38622</v>
      </c>
      <c r="R376" s="10">
        <v>5010</v>
      </c>
      <c r="S376" s="10">
        <v>5020</v>
      </c>
      <c r="T376" s="10">
        <v>4960</v>
      </c>
      <c r="U376" s="10">
        <v>4960</v>
      </c>
      <c r="V376" s="10">
        <v>5830900</v>
      </c>
      <c r="W376" s="10">
        <v>4960</v>
      </c>
      <c r="X376" s="19">
        <f t="shared" si="41"/>
        <v>-1.2096774193548387</v>
      </c>
      <c r="AF376" s="51">
        <f t="shared" si="43"/>
        <v>-1.7689691459751511</v>
      </c>
      <c r="AG376" s="51">
        <f t="shared" si="42"/>
        <v>2.1394083054570467</v>
      </c>
    </row>
    <row r="377" spans="1:33" s="1" customFormat="1">
      <c r="A377" s="18">
        <v>38623</v>
      </c>
      <c r="B377" s="19">
        <v>13307.53</v>
      </c>
      <c r="C377" s="19">
        <v>13487.85</v>
      </c>
      <c r="D377" s="19">
        <v>13306.52</v>
      </c>
      <c r="E377" s="19">
        <v>13435.91</v>
      </c>
      <c r="F377" s="19">
        <f t="shared" si="38"/>
        <v>0.93681782625813192</v>
      </c>
      <c r="G377" s="19"/>
      <c r="H377" s="19"/>
      <c r="I377" s="19"/>
      <c r="J377" s="19"/>
      <c r="K377" s="19"/>
      <c r="L377" s="19"/>
      <c r="M377" s="19"/>
      <c r="N377" s="51">
        <f t="shared" si="39"/>
        <v>0.82953205976053601</v>
      </c>
      <c r="O377" s="51">
        <f t="shared" si="40"/>
        <v>0.77943080661202757</v>
      </c>
      <c r="Q377" s="11">
        <v>38623</v>
      </c>
      <c r="R377" s="10">
        <v>5000</v>
      </c>
      <c r="S377" s="10">
        <v>5200</v>
      </c>
      <c r="T377" s="10">
        <v>4990</v>
      </c>
      <c r="U377" s="10">
        <v>5120</v>
      </c>
      <c r="V377" s="10">
        <v>10362300</v>
      </c>
      <c r="W377" s="10">
        <v>5120</v>
      </c>
      <c r="X377" s="19">
        <f t="shared" si="41"/>
        <v>3.125</v>
      </c>
      <c r="AF377" s="51">
        <f t="shared" si="43"/>
        <v>30.525424434682812</v>
      </c>
      <c r="AG377" s="51">
        <f t="shared" si="42"/>
        <v>95.400125998492811</v>
      </c>
    </row>
    <row r="378" spans="1:33" s="1" customFormat="1">
      <c r="A378" s="18">
        <v>38624</v>
      </c>
      <c r="B378" s="19">
        <v>13515.73</v>
      </c>
      <c r="C378" s="19">
        <v>13617.24</v>
      </c>
      <c r="D378" s="19">
        <v>13440.9</v>
      </c>
      <c r="E378" s="19">
        <v>13617.24</v>
      </c>
      <c r="F378" s="19">
        <f t="shared" si="38"/>
        <v>1.3316207983409263</v>
      </c>
      <c r="G378" s="19"/>
      <c r="H378" s="19"/>
      <c r="I378" s="19"/>
      <c r="J378" s="19"/>
      <c r="K378" s="19"/>
      <c r="L378" s="19"/>
      <c r="M378" s="19"/>
      <c r="N378" s="51">
        <f t="shared" si="39"/>
        <v>2.376095679460525</v>
      </c>
      <c r="O378" s="51">
        <f t="shared" si="40"/>
        <v>3.1706762496303447</v>
      </c>
      <c r="Q378" s="11">
        <v>38624</v>
      </c>
      <c r="R378" s="10">
        <v>5250</v>
      </c>
      <c r="S378" s="10">
        <v>5330</v>
      </c>
      <c r="T378" s="10">
        <v>5160</v>
      </c>
      <c r="U378" s="10">
        <v>5310</v>
      </c>
      <c r="V378" s="10">
        <v>11042700</v>
      </c>
      <c r="W378" s="10">
        <v>5310</v>
      </c>
      <c r="X378" s="19">
        <f t="shared" si="41"/>
        <v>3.5781544256120528</v>
      </c>
      <c r="AF378" s="51">
        <f t="shared" si="43"/>
        <v>45.822074482656888</v>
      </c>
      <c r="AG378" s="51">
        <f t="shared" si="42"/>
        <v>163.97072964948219</v>
      </c>
    </row>
    <row r="379" spans="1:33" s="1" customFormat="1">
      <c r="A379" s="18">
        <v>38625</v>
      </c>
      <c r="B379" s="19">
        <v>13677.45</v>
      </c>
      <c r="C379" s="19">
        <v>13678.44</v>
      </c>
      <c r="D379" s="19">
        <v>13539.15</v>
      </c>
      <c r="E379" s="19">
        <v>13574.3</v>
      </c>
      <c r="F379" s="19">
        <f t="shared" si="38"/>
        <v>-0.31633307058191223</v>
      </c>
      <c r="G379" s="19"/>
      <c r="H379" s="19"/>
      <c r="I379" s="19"/>
      <c r="J379" s="19"/>
      <c r="K379" s="19"/>
      <c r="L379" s="19"/>
      <c r="M379" s="19"/>
      <c r="N379" s="51">
        <f t="shared" si="39"/>
        <v>-3.0825611657232108E-2</v>
      </c>
      <c r="O379" s="51">
        <f t="shared" si="40"/>
        <v>9.6653059021885868E-3</v>
      </c>
      <c r="Q379" s="11">
        <v>38625</v>
      </c>
      <c r="R379" s="10">
        <v>5320</v>
      </c>
      <c r="S379" s="10">
        <v>5320</v>
      </c>
      <c r="T379" s="10">
        <v>5200</v>
      </c>
      <c r="U379" s="10">
        <v>5200</v>
      </c>
      <c r="V379" s="10">
        <v>9809600</v>
      </c>
      <c r="W379" s="10">
        <v>5200</v>
      </c>
      <c r="X379" s="19">
        <f t="shared" si="41"/>
        <v>-2.1153846153846154</v>
      </c>
      <c r="AF379" s="51">
        <f t="shared" si="43"/>
        <v>-9.4624386162224461</v>
      </c>
      <c r="AG379" s="51">
        <f t="shared" si="42"/>
        <v>20.014163052967756</v>
      </c>
    </row>
    <row r="380" spans="1:33" s="1" customFormat="1">
      <c r="A380" s="18">
        <v>38628</v>
      </c>
      <c r="B380" s="19">
        <v>13566.2</v>
      </c>
      <c r="C380" s="19">
        <v>13584.61</v>
      </c>
      <c r="D380" s="19">
        <v>13454.67</v>
      </c>
      <c r="E380" s="19">
        <v>13525.28</v>
      </c>
      <c r="F380" s="19">
        <f t="shared" si="38"/>
        <v>-0.36243242284077382</v>
      </c>
      <c r="G380" s="19"/>
      <c r="H380" s="19"/>
      <c r="I380" s="19"/>
      <c r="J380" s="19"/>
      <c r="K380" s="19"/>
      <c r="L380" s="19"/>
      <c r="M380" s="19"/>
      <c r="N380" s="51">
        <f t="shared" si="39"/>
        <v>-4.6518987289291346E-2</v>
      </c>
      <c r="O380" s="51">
        <f t="shared" si="40"/>
        <v>1.673042610864835E-2</v>
      </c>
      <c r="Q380" s="11">
        <v>38628</v>
      </c>
      <c r="R380" s="10">
        <v>5300</v>
      </c>
      <c r="S380" s="10">
        <v>5300</v>
      </c>
      <c r="T380" s="10">
        <v>5220</v>
      </c>
      <c r="U380" s="10">
        <v>5300</v>
      </c>
      <c r="V380" s="10">
        <v>12460800</v>
      </c>
      <c r="W380" s="10">
        <v>5300</v>
      </c>
      <c r="X380" s="19">
        <f t="shared" si="41"/>
        <v>1.8867924528301887</v>
      </c>
      <c r="AF380" s="51">
        <f t="shared" si="43"/>
        <v>6.719814738789565</v>
      </c>
      <c r="AG380" s="51">
        <f t="shared" si="42"/>
        <v>12.680695284860775</v>
      </c>
    </row>
    <row r="381" spans="1:33" s="1" customFormat="1">
      <c r="A381" s="18">
        <v>38629</v>
      </c>
      <c r="B381" s="19">
        <v>13597.38</v>
      </c>
      <c r="C381" s="19">
        <v>13738.84</v>
      </c>
      <c r="D381" s="19">
        <v>13593.01</v>
      </c>
      <c r="E381" s="19">
        <v>13738.84</v>
      </c>
      <c r="F381" s="19">
        <f t="shared" si="38"/>
        <v>1.5544252644328014</v>
      </c>
      <c r="G381" s="19"/>
      <c r="H381" s="19"/>
      <c r="I381" s="19"/>
      <c r="J381" s="19"/>
      <c r="K381" s="19"/>
      <c r="L381" s="19"/>
      <c r="M381" s="19"/>
      <c r="N381" s="51">
        <f t="shared" si="39"/>
        <v>3.7760863166769925</v>
      </c>
      <c r="O381" s="51">
        <f t="shared" si="40"/>
        <v>5.8801610034919811</v>
      </c>
      <c r="Q381" s="11">
        <v>38629</v>
      </c>
      <c r="R381" s="10">
        <v>5310</v>
      </c>
      <c r="S381" s="10">
        <v>5320</v>
      </c>
      <c r="T381" s="10">
        <v>5260</v>
      </c>
      <c r="U381" s="10">
        <v>5300</v>
      </c>
      <c r="V381" s="10">
        <v>10270700</v>
      </c>
      <c r="W381" s="10">
        <v>5300</v>
      </c>
      <c r="X381" s="19">
        <f t="shared" si="41"/>
        <v>0</v>
      </c>
      <c r="AF381" s="51">
        <f t="shared" si="43"/>
        <v>1.9205286566845341E-11</v>
      </c>
      <c r="AG381" s="51">
        <f t="shared" si="42"/>
        <v>5.1431326109964725E-15</v>
      </c>
    </row>
    <row r="382" spans="1:33" s="1" customFormat="1">
      <c r="A382" s="18">
        <v>38630</v>
      </c>
      <c r="B382" s="19">
        <v>13761.81</v>
      </c>
      <c r="C382" s="19">
        <v>13783.6</v>
      </c>
      <c r="D382" s="19">
        <v>13655.94</v>
      </c>
      <c r="E382" s="19">
        <v>13689.89</v>
      </c>
      <c r="F382" s="19">
        <f t="shared" si="38"/>
        <v>-0.35756313600767231</v>
      </c>
      <c r="G382" s="19"/>
      <c r="H382" s="19"/>
      <c r="I382" s="19"/>
      <c r="J382" s="19"/>
      <c r="K382" s="19"/>
      <c r="L382" s="19"/>
      <c r="M382" s="19"/>
      <c r="N382" s="51">
        <f t="shared" si="39"/>
        <v>-4.465498300655768E-2</v>
      </c>
      <c r="O382" s="51">
        <f t="shared" si="40"/>
        <v>1.5842604163280028E-2</v>
      </c>
      <c r="Q382" s="11">
        <v>38630</v>
      </c>
      <c r="R382" s="10">
        <v>5300</v>
      </c>
      <c r="S382" s="10">
        <v>5300</v>
      </c>
      <c r="T382" s="10">
        <v>5230</v>
      </c>
      <c r="U382" s="10">
        <v>5250</v>
      </c>
      <c r="V382" s="10">
        <v>8859700</v>
      </c>
      <c r="W382" s="10">
        <v>5250</v>
      </c>
      <c r="X382" s="19">
        <f t="shared" si="41"/>
        <v>-0.95238095238095244</v>
      </c>
      <c r="AF382" s="51">
        <f t="shared" si="43"/>
        <v>-0.86310910204217128</v>
      </c>
      <c r="AG382" s="51">
        <f t="shared" si="42"/>
        <v>0.82177752993245201</v>
      </c>
    </row>
    <row r="383" spans="1:33" s="1" customFormat="1">
      <c r="A383" s="18">
        <v>38631</v>
      </c>
      <c r="B383" s="19">
        <v>13554.56</v>
      </c>
      <c r="C383" s="19">
        <v>13554.56</v>
      </c>
      <c r="D383" s="19">
        <v>13285.83</v>
      </c>
      <c r="E383" s="19">
        <v>13359.51</v>
      </c>
      <c r="F383" s="19">
        <f t="shared" si="38"/>
        <v>-2.4729948927767498</v>
      </c>
      <c r="G383" s="19"/>
      <c r="H383" s="19"/>
      <c r="I383" s="19"/>
      <c r="J383" s="19"/>
      <c r="K383" s="19"/>
      <c r="L383" s="19"/>
      <c r="M383" s="19"/>
      <c r="N383" s="51">
        <f t="shared" si="39"/>
        <v>-15.073061868230274</v>
      </c>
      <c r="O383" s="51">
        <f t="shared" si="40"/>
        <v>37.233624019459185</v>
      </c>
      <c r="Q383" s="11">
        <v>38631</v>
      </c>
      <c r="R383" s="10">
        <v>5210</v>
      </c>
      <c r="S383" s="10">
        <v>5230</v>
      </c>
      <c r="T383" s="10">
        <v>5080</v>
      </c>
      <c r="U383" s="10">
        <v>5100</v>
      </c>
      <c r="V383" s="10">
        <v>10109000</v>
      </c>
      <c r="W383" s="10">
        <v>5100</v>
      </c>
      <c r="X383" s="19">
        <f t="shared" si="41"/>
        <v>-2.9411764705882351</v>
      </c>
      <c r="AF383" s="51">
        <f t="shared" si="43"/>
        <v>-25.435753896828917</v>
      </c>
      <c r="AG383" s="51">
        <f t="shared" si="42"/>
        <v>74.804229235256756</v>
      </c>
    </row>
    <row r="384" spans="1:33" s="1" customFormat="1">
      <c r="A384" s="18">
        <v>38632</v>
      </c>
      <c r="B384" s="19">
        <v>13279.3</v>
      </c>
      <c r="C384" s="19">
        <v>13332.12</v>
      </c>
      <c r="D384" s="19">
        <v>13221.33</v>
      </c>
      <c r="E384" s="19">
        <v>13227.74</v>
      </c>
      <c r="F384" s="19">
        <f t="shared" si="38"/>
        <v>-0.99616412176229985</v>
      </c>
      <c r="G384" s="19"/>
      <c r="H384" s="19"/>
      <c r="I384" s="19"/>
      <c r="J384" s="19"/>
      <c r="K384" s="19"/>
      <c r="L384" s="19"/>
      <c r="M384" s="19"/>
      <c r="N384" s="51">
        <f t="shared" si="39"/>
        <v>-0.98026808783328945</v>
      </c>
      <c r="O384" s="51">
        <f t="shared" si="40"/>
        <v>0.97377768817444621</v>
      </c>
      <c r="Q384" s="11">
        <v>38632</v>
      </c>
      <c r="R384" s="10">
        <v>5050</v>
      </c>
      <c r="S384" s="10">
        <v>5110</v>
      </c>
      <c r="T384" s="10">
        <v>5030</v>
      </c>
      <c r="U384" s="10">
        <v>5100</v>
      </c>
      <c r="V384" s="10">
        <v>8630900</v>
      </c>
      <c r="W384" s="10">
        <v>5100</v>
      </c>
      <c r="X384" s="19">
        <f t="shared" si="41"/>
        <v>0</v>
      </c>
      <c r="AF384" s="51">
        <f t="shared" si="43"/>
        <v>1.9205286566845341E-11</v>
      </c>
      <c r="AG384" s="51">
        <f t="shared" si="42"/>
        <v>5.1431326109964725E-15</v>
      </c>
    </row>
    <row r="385" spans="1:33" s="1" customFormat="1">
      <c r="A385" s="18">
        <v>38636</v>
      </c>
      <c r="B385" s="19">
        <v>13280.33</v>
      </c>
      <c r="C385" s="19">
        <v>13556.71</v>
      </c>
      <c r="D385" s="19">
        <v>13241.84</v>
      </c>
      <c r="E385" s="19">
        <v>13556.71</v>
      </c>
      <c r="F385" s="19">
        <f t="shared" si="38"/>
        <v>2.4266212082429983</v>
      </c>
      <c r="G385" s="19"/>
      <c r="H385" s="19"/>
      <c r="I385" s="19"/>
      <c r="J385" s="19"/>
      <c r="K385" s="19"/>
      <c r="L385" s="19"/>
      <c r="M385" s="19"/>
      <c r="N385" s="51">
        <f t="shared" si="39"/>
        <v>14.338393689728674</v>
      </c>
      <c r="O385" s="51">
        <f t="shared" si="40"/>
        <v>34.833785045020726</v>
      </c>
      <c r="Q385" s="11">
        <v>38636</v>
      </c>
      <c r="R385" s="10">
        <v>5100</v>
      </c>
      <c r="S385" s="10">
        <v>5250</v>
      </c>
      <c r="T385" s="10">
        <v>5100</v>
      </c>
      <c r="U385" s="10">
        <v>5240</v>
      </c>
      <c r="V385" s="10">
        <v>9873800</v>
      </c>
      <c r="W385" s="10">
        <v>5240</v>
      </c>
      <c r="X385" s="19">
        <f t="shared" si="41"/>
        <v>2.6717557251908395</v>
      </c>
      <c r="AF385" s="51">
        <f t="shared" si="43"/>
        <v>19.077472284561193</v>
      </c>
      <c r="AG385" s="51">
        <f t="shared" si="42"/>
        <v>50.975454702679173</v>
      </c>
    </row>
    <row r="386" spans="1:33" s="1" customFormat="1">
      <c r="A386" s="18">
        <v>38637</v>
      </c>
      <c r="B386" s="19">
        <v>13565.87</v>
      </c>
      <c r="C386" s="19">
        <v>13704.09</v>
      </c>
      <c r="D386" s="19">
        <v>13463.74</v>
      </c>
      <c r="E386" s="19">
        <v>13463.74</v>
      </c>
      <c r="F386" s="19">
        <f t="shared" si="38"/>
        <v>-0.69052135587882224</v>
      </c>
      <c r="G386" s="19"/>
      <c r="H386" s="19"/>
      <c r="I386" s="19"/>
      <c r="J386" s="19"/>
      <c r="K386" s="19"/>
      <c r="L386" s="19"/>
      <c r="M386" s="19"/>
      <c r="N386" s="51">
        <f t="shared" si="39"/>
        <v>-0.32528619495402289</v>
      </c>
      <c r="O386" s="51">
        <f t="shared" si="40"/>
        <v>0.22371108791162103</v>
      </c>
      <c r="Q386" s="11">
        <v>38637</v>
      </c>
      <c r="R386" s="10">
        <v>5250</v>
      </c>
      <c r="S386" s="10">
        <v>5260</v>
      </c>
      <c r="T386" s="10">
        <v>5180</v>
      </c>
      <c r="U386" s="10">
        <v>5210</v>
      </c>
      <c r="V386" s="10">
        <v>9809700</v>
      </c>
      <c r="W386" s="10">
        <v>5210</v>
      </c>
      <c r="X386" s="19">
        <f t="shared" si="41"/>
        <v>-0.57581573896353166</v>
      </c>
      <c r="AF386" s="51">
        <f t="shared" si="43"/>
        <v>-0.19065338226479506</v>
      </c>
      <c r="AG386" s="51">
        <f t="shared" si="42"/>
        <v>0.10973016164710218</v>
      </c>
    </row>
    <row r="387" spans="1:33" s="1" customFormat="1">
      <c r="A387" s="18">
        <v>38638</v>
      </c>
      <c r="B387" s="19">
        <v>13388.02</v>
      </c>
      <c r="C387" s="19">
        <v>13475.86</v>
      </c>
      <c r="D387" s="19">
        <v>13266.98</v>
      </c>
      <c r="E387" s="19">
        <v>13449.24</v>
      </c>
      <c r="F387" s="19">
        <f t="shared" si="38"/>
        <v>-0.10781278347326689</v>
      </c>
      <c r="G387" s="19"/>
      <c r="H387" s="19"/>
      <c r="I387" s="19"/>
      <c r="J387" s="19"/>
      <c r="K387" s="19"/>
      <c r="L387" s="19"/>
      <c r="M387" s="19"/>
      <c r="N387" s="51">
        <f t="shared" si="39"/>
        <v>-1.1585386448450948E-3</v>
      </c>
      <c r="O387" s="51">
        <f t="shared" si="40"/>
        <v>1.216785521006977E-4</v>
      </c>
      <c r="Q387" s="11">
        <v>38638</v>
      </c>
      <c r="R387" s="10">
        <v>5170</v>
      </c>
      <c r="S387" s="10">
        <v>5240</v>
      </c>
      <c r="T387" s="10">
        <v>5160</v>
      </c>
      <c r="U387" s="10">
        <v>5230</v>
      </c>
      <c r="V387" s="10">
        <v>8522100</v>
      </c>
      <c r="W387" s="10">
        <v>5230</v>
      </c>
      <c r="X387" s="19">
        <f t="shared" si="41"/>
        <v>0.38240917782026768</v>
      </c>
      <c r="AF387" s="51">
        <f t="shared" si="43"/>
        <v>5.6039854468566477E-2</v>
      </c>
      <c r="AG387" s="51">
        <f t="shared" si="42"/>
        <v>2.144516201966325E-2</v>
      </c>
    </row>
    <row r="388" spans="1:33" s="1" customFormat="1">
      <c r="A388" s="18">
        <v>38639</v>
      </c>
      <c r="B388" s="19">
        <v>13581.32</v>
      </c>
      <c r="C388" s="19">
        <v>13581.32</v>
      </c>
      <c r="D388" s="19">
        <v>13361.96</v>
      </c>
      <c r="E388" s="19">
        <v>13420.54</v>
      </c>
      <c r="F388" s="19">
        <f t="shared" si="38"/>
        <v>-0.21385130553613274</v>
      </c>
      <c r="G388" s="19"/>
      <c r="H388" s="19"/>
      <c r="I388" s="19"/>
      <c r="J388" s="19"/>
      <c r="K388" s="19"/>
      <c r="L388" s="19"/>
      <c r="M388" s="19"/>
      <c r="N388" s="51">
        <f t="shared" si="39"/>
        <v>-9.4027673890493511E-3</v>
      </c>
      <c r="O388" s="51">
        <f t="shared" si="40"/>
        <v>1.9846058014419822E-3</v>
      </c>
      <c r="Q388" s="11">
        <v>38639</v>
      </c>
      <c r="R388" s="10">
        <v>5250</v>
      </c>
      <c r="S388" s="10">
        <v>5260</v>
      </c>
      <c r="T388" s="10">
        <v>5180</v>
      </c>
      <c r="U388" s="10">
        <v>5220</v>
      </c>
      <c r="V388" s="10">
        <v>7573700</v>
      </c>
      <c r="W388" s="10">
        <v>5220</v>
      </c>
      <c r="X388" s="19">
        <f t="shared" si="41"/>
        <v>-0.19157088122605362</v>
      </c>
      <c r="AF388" s="51">
        <f t="shared" si="43"/>
        <v>-7.0010940277989197E-3</v>
      </c>
      <c r="AG388" s="51">
        <f t="shared" si="42"/>
        <v>1.3393308751944483E-3</v>
      </c>
    </row>
    <row r="389" spans="1:33" s="1" customFormat="1">
      <c r="A389" s="18">
        <v>38642</v>
      </c>
      <c r="B389" s="19">
        <v>13486.18</v>
      </c>
      <c r="C389" s="19">
        <v>13510.63</v>
      </c>
      <c r="D389" s="19">
        <v>13341.64</v>
      </c>
      <c r="E389" s="19">
        <v>13400.29</v>
      </c>
      <c r="F389" s="19">
        <f t="shared" si="38"/>
        <v>-0.15111613256131023</v>
      </c>
      <c r="G389" s="19"/>
      <c r="H389" s="19"/>
      <c r="I389" s="19"/>
      <c r="J389" s="19"/>
      <c r="K389" s="19"/>
      <c r="L389" s="19"/>
      <c r="M389" s="19"/>
      <c r="N389" s="51">
        <f t="shared" si="39"/>
        <v>-3.2635890596952578E-3</v>
      </c>
      <c r="O389" s="51">
        <f t="shared" si="40"/>
        <v>4.8409131540707456E-4</v>
      </c>
      <c r="Q389" s="11">
        <v>38642</v>
      </c>
      <c r="R389" s="10">
        <v>5250</v>
      </c>
      <c r="S389" s="10">
        <v>5330</v>
      </c>
      <c r="T389" s="10">
        <v>5240</v>
      </c>
      <c r="U389" s="10">
        <v>5280</v>
      </c>
      <c r="V389" s="10">
        <v>10701200</v>
      </c>
      <c r="W389" s="10">
        <v>5280</v>
      </c>
      <c r="X389" s="19">
        <f t="shared" si="41"/>
        <v>1.1363636363636365</v>
      </c>
      <c r="AF389" s="51">
        <f t="shared" si="43"/>
        <v>1.4684494046621042</v>
      </c>
      <c r="AG389" s="51">
        <f t="shared" si="42"/>
        <v>1.6690857527505423</v>
      </c>
    </row>
    <row r="390" spans="1:33" s="1" customFormat="1">
      <c r="A390" s="18">
        <v>38643</v>
      </c>
      <c r="B390" s="19">
        <v>13376.19</v>
      </c>
      <c r="C390" s="19">
        <v>13441.78</v>
      </c>
      <c r="D390" s="19">
        <v>13321.97</v>
      </c>
      <c r="E390" s="19">
        <v>13352.24</v>
      </c>
      <c r="F390" s="19">
        <f t="shared" si="38"/>
        <v>-0.35986471183862101</v>
      </c>
      <c r="G390" s="19"/>
      <c r="H390" s="19"/>
      <c r="I390" s="19"/>
      <c r="J390" s="19"/>
      <c r="K390" s="19"/>
      <c r="L390" s="19"/>
      <c r="M390" s="19"/>
      <c r="N390" s="51">
        <f t="shared" si="39"/>
        <v>-4.5529713388827095E-2</v>
      </c>
      <c r="O390" s="51">
        <f t="shared" si="40"/>
        <v>1.6257729319385149E-2</v>
      </c>
      <c r="Q390" s="11">
        <v>38643</v>
      </c>
      <c r="R390" s="10">
        <v>5280</v>
      </c>
      <c r="S390" s="10">
        <v>5380</v>
      </c>
      <c r="T390" s="10">
        <v>5260</v>
      </c>
      <c r="U390" s="10">
        <v>5300</v>
      </c>
      <c r="V390" s="10">
        <v>11503400</v>
      </c>
      <c r="W390" s="10">
        <v>5300</v>
      </c>
      <c r="X390" s="19">
        <f t="shared" si="41"/>
        <v>0.37735849056603776</v>
      </c>
      <c r="AF390" s="51">
        <f t="shared" si="43"/>
        <v>5.3850118063761346E-2</v>
      </c>
      <c r="AG390" s="51">
        <f t="shared" si="42"/>
        <v>2.0335220210023743E-2</v>
      </c>
    </row>
    <row r="391" spans="1:33" s="1" customFormat="1">
      <c r="A391" s="18">
        <v>38644</v>
      </c>
      <c r="B391" s="19">
        <v>13297.65</v>
      </c>
      <c r="C391" s="19">
        <v>13304.98</v>
      </c>
      <c r="D391" s="19">
        <v>13073.46</v>
      </c>
      <c r="E391" s="19">
        <v>13129.49</v>
      </c>
      <c r="F391" s="19">
        <f t="shared" si="38"/>
        <v>-1.6965624712003284</v>
      </c>
      <c r="G391" s="19"/>
      <c r="H391" s="19"/>
      <c r="I391" s="19"/>
      <c r="J391" s="19"/>
      <c r="K391" s="19"/>
      <c r="L391" s="19"/>
      <c r="M391" s="19"/>
      <c r="N391" s="51">
        <f t="shared" si="39"/>
        <v>-4.8592464657002896</v>
      </c>
      <c r="O391" s="51">
        <f t="shared" si="40"/>
        <v>8.2304813776107473</v>
      </c>
      <c r="Q391" s="11">
        <v>38644</v>
      </c>
      <c r="R391" s="10">
        <v>5240</v>
      </c>
      <c r="S391" s="10">
        <v>5250</v>
      </c>
      <c r="T391" s="10">
        <v>5130</v>
      </c>
      <c r="U391" s="10">
        <v>5210</v>
      </c>
      <c r="V391" s="10">
        <v>8688100</v>
      </c>
      <c r="W391" s="10">
        <v>5210</v>
      </c>
      <c r="X391" s="19">
        <f t="shared" si="41"/>
        <v>-1.727447216890595</v>
      </c>
      <c r="AF391" s="51">
        <f t="shared" si="43"/>
        <v>-5.152433118121051</v>
      </c>
      <c r="AG391" s="51">
        <f t="shared" si="42"/>
        <v>8.8991764400955411</v>
      </c>
    </row>
    <row r="392" spans="1:33" s="1" customFormat="1">
      <c r="A392" s="18">
        <v>38645</v>
      </c>
      <c r="B392" s="19">
        <v>13221.91</v>
      </c>
      <c r="C392" s="19">
        <v>13264.4</v>
      </c>
      <c r="D392" s="19">
        <v>13175.93</v>
      </c>
      <c r="E392" s="19">
        <v>13190.46</v>
      </c>
      <c r="F392" s="19">
        <f t="shared" si="38"/>
        <v>0.46222800417877274</v>
      </c>
      <c r="G392" s="19"/>
      <c r="H392" s="19"/>
      <c r="I392" s="19"/>
      <c r="J392" s="19"/>
      <c r="K392" s="19"/>
      <c r="L392" s="19"/>
      <c r="M392" s="19"/>
      <c r="N392" s="51">
        <f t="shared" si="39"/>
        <v>0.10055316925772423</v>
      </c>
      <c r="O392" s="51">
        <f t="shared" si="40"/>
        <v>4.6758548139816794E-2</v>
      </c>
      <c r="Q392" s="11">
        <v>38645</v>
      </c>
      <c r="R392" s="10">
        <v>5150</v>
      </c>
      <c r="S392" s="10">
        <v>5190</v>
      </c>
      <c r="T392" s="10">
        <v>5090</v>
      </c>
      <c r="U392" s="10">
        <v>5130</v>
      </c>
      <c r="V392" s="10">
        <v>9180000</v>
      </c>
      <c r="W392" s="10">
        <v>5130</v>
      </c>
      <c r="X392" s="19">
        <f t="shared" si="41"/>
        <v>-1.5594541910331383</v>
      </c>
      <c r="AF392" s="51">
        <f t="shared" si="43"/>
        <v>-3.7904791174660373</v>
      </c>
      <c r="AG392" s="51">
        <f t="shared" si="42"/>
        <v>5.9100634639610767</v>
      </c>
    </row>
    <row r="393" spans="1:33" s="1" customFormat="1">
      <c r="A393" s="18">
        <v>38646</v>
      </c>
      <c r="B393" s="19">
        <v>13065.96</v>
      </c>
      <c r="C393" s="19">
        <v>13243.08</v>
      </c>
      <c r="D393" s="19">
        <v>12996.29</v>
      </c>
      <c r="E393" s="19">
        <v>13199.95</v>
      </c>
      <c r="F393" s="19">
        <f t="shared" si="38"/>
        <v>7.1894211720511067E-2</v>
      </c>
      <c r="G393" s="19"/>
      <c r="H393" s="19"/>
      <c r="I393" s="19"/>
      <c r="J393" s="19"/>
      <c r="K393" s="19"/>
      <c r="L393" s="19"/>
      <c r="M393" s="19"/>
      <c r="N393" s="51">
        <f t="shared" si="39"/>
        <v>4.1648761769294757E-4</v>
      </c>
      <c r="O393" s="51">
        <f t="shared" si="40"/>
        <v>3.1103036663351558E-5</v>
      </c>
      <c r="Q393" s="11">
        <v>38646</v>
      </c>
      <c r="R393" s="10">
        <v>5000</v>
      </c>
      <c r="S393" s="10">
        <v>5030</v>
      </c>
      <c r="T393" s="10">
        <v>4950</v>
      </c>
      <c r="U393" s="10">
        <v>5020</v>
      </c>
      <c r="V393" s="10">
        <v>12155000</v>
      </c>
      <c r="W393" s="10">
        <v>5020</v>
      </c>
      <c r="X393" s="19">
        <f t="shared" si="41"/>
        <v>-2.1912350597609564</v>
      </c>
      <c r="AF393" s="51">
        <f t="shared" si="43"/>
        <v>-10.517382403701399</v>
      </c>
      <c r="AG393" s="51">
        <f t="shared" si="42"/>
        <v>23.043240528515895</v>
      </c>
    </row>
    <row r="394" spans="1:33" s="1" customFormat="1">
      <c r="A394" s="18">
        <v>38649</v>
      </c>
      <c r="B394" s="19">
        <v>13232.41</v>
      </c>
      <c r="C394" s="19">
        <v>13244.24</v>
      </c>
      <c r="D394" s="19">
        <v>13083.04</v>
      </c>
      <c r="E394" s="19">
        <v>13106.18</v>
      </c>
      <c r="F394" s="19">
        <f t="shared" si="38"/>
        <v>-0.7154640024782235</v>
      </c>
      <c r="G394" s="19"/>
      <c r="H394" s="19"/>
      <c r="I394" s="19"/>
      <c r="J394" s="19"/>
      <c r="K394" s="19"/>
      <c r="L394" s="19"/>
      <c r="M394" s="19"/>
      <c r="N394" s="51">
        <f t="shared" si="39"/>
        <v>-0.36197750686435542</v>
      </c>
      <c r="O394" s="51">
        <f t="shared" si="40"/>
        <v>0.25797370794906016</v>
      </c>
      <c r="Q394" s="11">
        <v>38649</v>
      </c>
      <c r="R394" s="10">
        <v>5080</v>
      </c>
      <c r="S394" s="10">
        <v>5120</v>
      </c>
      <c r="T394" s="10">
        <v>4980</v>
      </c>
      <c r="U394" s="10">
        <v>5040</v>
      </c>
      <c r="V394" s="10">
        <v>8558800</v>
      </c>
      <c r="W394" s="10">
        <v>5040</v>
      </c>
      <c r="X394" s="19">
        <f t="shared" si="41"/>
        <v>0.3968253968253968</v>
      </c>
      <c r="AF394" s="51">
        <f t="shared" si="43"/>
        <v>6.2614848258395805E-2</v>
      </c>
      <c r="AG394" s="51">
        <f t="shared" si="42"/>
        <v>2.4863930123041882E-2</v>
      </c>
    </row>
    <row r="395" spans="1:33" s="1" customFormat="1">
      <c r="A395" s="18">
        <v>38650</v>
      </c>
      <c r="B395" s="19">
        <v>13227.92</v>
      </c>
      <c r="C395" s="19">
        <v>13336.64</v>
      </c>
      <c r="D395" s="19">
        <v>13219.05</v>
      </c>
      <c r="E395" s="19">
        <v>13280.62</v>
      </c>
      <c r="F395" s="19">
        <f t="shared" si="38"/>
        <v>1.3134928941570538</v>
      </c>
      <c r="G395" s="19"/>
      <c r="H395" s="19"/>
      <c r="I395" s="19"/>
      <c r="J395" s="19"/>
      <c r="K395" s="19"/>
      <c r="L395" s="19"/>
      <c r="M395" s="19"/>
      <c r="N395" s="51">
        <f t="shared" si="39"/>
        <v>2.2805674885357434</v>
      </c>
      <c r="O395" s="51">
        <f t="shared" si="40"/>
        <v>3.0018609528554112</v>
      </c>
      <c r="Q395" s="11">
        <v>38650</v>
      </c>
      <c r="R395" s="10">
        <v>5120</v>
      </c>
      <c r="S395" s="10">
        <v>5190</v>
      </c>
      <c r="T395" s="10">
        <v>5100</v>
      </c>
      <c r="U395" s="10">
        <v>5110</v>
      </c>
      <c r="V395" s="10">
        <v>6927600</v>
      </c>
      <c r="W395" s="10">
        <v>5110</v>
      </c>
      <c r="X395" s="19">
        <f t="shared" si="41"/>
        <v>1.3698630136986301</v>
      </c>
      <c r="AF395" s="51">
        <f t="shared" si="43"/>
        <v>2.5720896303784051</v>
      </c>
      <c r="AG395" s="51">
        <f t="shared" si="42"/>
        <v>3.5240992523997243</v>
      </c>
    </row>
    <row r="396" spans="1:33" s="1" customFormat="1">
      <c r="A396" s="18">
        <v>38651</v>
      </c>
      <c r="B396" s="19">
        <v>13291.46</v>
      </c>
      <c r="C396" s="19">
        <v>13406.19</v>
      </c>
      <c r="D396" s="19">
        <v>13285.6</v>
      </c>
      <c r="E396" s="19">
        <v>13395.02</v>
      </c>
      <c r="F396" s="19">
        <f t="shared" si="38"/>
        <v>0.85404874348824888</v>
      </c>
      <c r="G396" s="19"/>
      <c r="H396" s="19"/>
      <c r="I396" s="19"/>
      <c r="J396" s="19"/>
      <c r="K396" s="19"/>
      <c r="L396" s="19"/>
      <c r="M396" s="19"/>
      <c r="N396" s="51">
        <f t="shared" si="39"/>
        <v>0.62905691177441281</v>
      </c>
      <c r="O396" s="51">
        <f t="shared" si="40"/>
        <v>0.53899729383055861</v>
      </c>
      <c r="Q396" s="11">
        <v>38651</v>
      </c>
      <c r="R396" s="10">
        <v>5140</v>
      </c>
      <c r="S396" s="10">
        <v>5240</v>
      </c>
      <c r="T396" s="10">
        <v>5130</v>
      </c>
      <c r="U396" s="10">
        <v>5210</v>
      </c>
      <c r="V396" s="10">
        <v>6659600</v>
      </c>
      <c r="W396" s="10">
        <v>5210</v>
      </c>
      <c r="X396" s="19">
        <f t="shared" si="41"/>
        <v>1.9193857965451053</v>
      </c>
      <c r="AF396" s="51">
        <f t="shared" si="43"/>
        <v>7.0740577212152953</v>
      </c>
      <c r="AG396" s="51">
        <f t="shared" si="42"/>
        <v>13.579740330811557</v>
      </c>
    </row>
    <row r="397" spans="1:33" s="1" customFormat="1">
      <c r="A397" s="18">
        <v>38652</v>
      </c>
      <c r="B397" s="19">
        <v>13440.72</v>
      </c>
      <c r="C397" s="19">
        <v>13501.24</v>
      </c>
      <c r="D397" s="19">
        <v>13387.66</v>
      </c>
      <c r="E397" s="19">
        <v>13417.08</v>
      </c>
      <c r="F397" s="19">
        <f t="shared" ref="F397:F460" si="44">(E397-E396)/E397*100</f>
        <v>0.16441729497028781</v>
      </c>
      <c r="G397" s="19"/>
      <c r="H397" s="19"/>
      <c r="I397" s="19"/>
      <c r="J397" s="19"/>
      <c r="K397" s="19"/>
      <c r="L397" s="19"/>
      <c r="M397" s="19"/>
      <c r="N397" s="51">
        <f t="shared" ref="N397:N460" si="45">(F397-F$4)^3</f>
        <v>4.67442295641168E-3</v>
      </c>
      <c r="O397" s="51">
        <f t="shared" ref="O397:O460" si="46">(F397-F$4)^4</f>
        <v>7.8157502805316663E-4</v>
      </c>
      <c r="Q397" s="11">
        <v>38652</v>
      </c>
      <c r="R397" s="10">
        <v>5250</v>
      </c>
      <c r="S397" s="10">
        <v>5300</v>
      </c>
      <c r="T397" s="10">
        <v>5230</v>
      </c>
      <c r="U397" s="10">
        <v>5250</v>
      </c>
      <c r="V397" s="10">
        <v>6026300</v>
      </c>
      <c r="W397" s="10">
        <v>5250</v>
      </c>
      <c r="X397" s="19">
        <f t="shared" ref="X397:X460" si="47">(W397-W396)/W397*100</f>
        <v>0.76190476190476186</v>
      </c>
      <c r="AF397" s="51">
        <f t="shared" si="43"/>
        <v>0.44275138326680608</v>
      </c>
      <c r="AG397" s="51">
        <f t="shared" ref="AG397:AG460" si="48">(X397-X$4)^4</f>
        <v>0.33745295507699902</v>
      </c>
    </row>
    <row r="398" spans="1:33" s="1" customFormat="1">
      <c r="A398" s="18">
        <v>38653</v>
      </c>
      <c r="B398" s="19">
        <v>13344.93</v>
      </c>
      <c r="C398" s="19">
        <v>13373.43</v>
      </c>
      <c r="D398" s="19">
        <v>13272.84</v>
      </c>
      <c r="E398" s="19">
        <v>13346.54</v>
      </c>
      <c r="F398" s="19">
        <f t="shared" si="44"/>
        <v>-0.52852649450718359</v>
      </c>
      <c r="G398" s="19"/>
      <c r="H398" s="19"/>
      <c r="I398" s="19"/>
      <c r="J398" s="19"/>
      <c r="K398" s="19"/>
      <c r="L398" s="19"/>
      <c r="M398" s="19"/>
      <c r="N398" s="51">
        <f t="shared" si="45"/>
        <v>-0.14531697589976098</v>
      </c>
      <c r="O398" s="51">
        <f t="shared" si="46"/>
        <v>7.6399139773770761E-2</v>
      </c>
      <c r="Q398" s="11">
        <v>38653</v>
      </c>
      <c r="R398" s="10">
        <v>5170</v>
      </c>
      <c r="S398" s="10">
        <v>5240</v>
      </c>
      <c r="T398" s="10">
        <v>5160</v>
      </c>
      <c r="U398" s="10">
        <v>5200</v>
      </c>
      <c r="V398" s="10">
        <v>6358000</v>
      </c>
      <c r="W398" s="10">
        <v>5200</v>
      </c>
      <c r="X398" s="19">
        <f t="shared" si="47"/>
        <v>-0.96153846153846156</v>
      </c>
      <c r="AF398" s="51">
        <f t="shared" ref="AF398:AF461" si="49">(X398-X$4)^3</f>
        <v>-0.88825378329136029</v>
      </c>
      <c r="AG398" s="51">
        <f t="shared" si="48"/>
        <v>0.85385230387338473</v>
      </c>
    </row>
    <row r="399" spans="1:33" s="1" customFormat="1">
      <c r="A399" s="18">
        <v>38656</v>
      </c>
      <c r="B399" s="19">
        <v>13459.99</v>
      </c>
      <c r="C399" s="19">
        <v>13606.5</v>
      </c>
      <c r="D399" s="19">
        <v>13456.07</v>
      </c>
      <c r="E399" s="19">
        <v>13606.5</v>
      </c>
      <c r="F399" s="19">
        <f t="shared" si="44"/>
        <v>1.9105574541579327</v>
      </c>
      <c r="G399" s="19"/>
      <c r="H399" s="19"/>
      <c r="I399" s="19"/>
      <c r="J399" s="19"/>
      <c r="K399" s="19"/>
      <c r="L399" s="19"/>
      <c r="M399" s="19"/>
      <c r="N399" s="51">
        <f t="shared" si="45"/>
        <v>7.004517711450565</v>
      </c>
      <c r="O399" s="51">
        <f t="shared" si="46"/>
        <v>13.402042280147834</v>
      </c>
      <c r="Q399" s="11">
        <v>38656</v>
      </c>
      <c r="R399" s="10">
        <v>5270</v>
      </c>
      <c r="S399" s="10">
        <v>5350</v>
      </c>
      <c r="T399" s="10">
        <v>5260</v>
      </c>
      <c r="U399" s="10">
        <v>5310</v>
      </c>
      <c r="V399" s="10">
        <v>7591400</v>
      </c>
      <c r="W399" s="10">
        <v>5310</v>
      </c>
      <c r="X399" s="19">
        <f t="shared" si="47"/>
        <v>2.0715630885122414</v>
      </c>
      <c r="AF399" s="51">
        <f t="shared" si="49"/>
        <v>8.8932993166438408</v>
      </c>
      <c r="AG399" s="51">
        <f t="shared" si="48"/>
        <v>18.425412205034775</v>
      </c>
    </row>
    <row r="400" spans="1:33" s="1" customFormat="1">
      <c r="A400" s="18">
        <v>38657</v>
      </c>
      <c r="B400" s="19">
        <v>13606.5</v>
      </c>
      <c r="C400" s="19">
        <v>13867.86</v>
      </c>
      <c r="D400" s="19">
        <v>13606.5</v>
      </c>
      <c r="E400" s="19">
        <v>13867.86</v>
      </c>
      <c r="F400" s="19">
        <f t="shared" si="44"/>
        <v>1.8846455040647987</v>
      </c>
      <c r="G400" s="19"/>
      <c r="H400" s="19"/>
      <c r="I400" s="19"/>
      <c r="J400" s="19"/>
      <c r="K400" s="19"/>
      <c r="L400" s="19"/>
      <c r="M400" s="19"/>
      <c r="N400" s="51">
        <f t="shared" si="45"/>
        <v>6.7237727169153336</v>
      </c>
      <c r="O400" s="51">
        <f t="shared" si="46"/>
        <v>12.69065485326141</v>
      </c>
      <c r="Q400" s="11">
        <v>38657</v>
      </c>
      <c r="R400" s="10">
        <v>5400</v>
      </c>
      <c r="S400" s="10">
        <v>5410</v>
      </c>
      <c r="T400" s="10">
        <v>5370</v>
      </c>
      <c r="U400" s="10">
        <v>5410</v>
      </c>
      <c r="V400" s="10">
        <v>8410500</v>
      </c>
      <c r="W400" s="10">
        <v>5410</v>
      </c>
      <c r="X400" s="19">
        <f t="shared" si="47"/>
        <v>1.8484288354898337</v>
      </c>
      <c r="AF400" s="51">
        <f t="shared" si="49"/>
        <v>6.3182521077640033</v>
      </c>
      <c r="AG400" s="51">
        <f t="shared" si="48"/>
        <v>11.68053139961021</v>
      </c>
    </row>
    <row r="401" spans="1:33" s="1" customFormat="1">
      <c r="A401" s="18">
        <v>38658</v>
      </c>
      <c r="B401" s="19">
        <v>13865.1</v>
      </c>
      <c r="C401" s="19">
        <v>13927.51</v>
      </c>
      <c r="D401" s="19">
        <v>13807.81</v>
      </c>
      <c r="E401" s="19">
        <v>13894.78</v>
      </c>
      <c r="F401" s="19">
        <f t="shared" si="44"/>
        <v>0.19374182246858224</v>
      </c>
      <c r="G401" s="19"/>
      <c r="H401" s="19"/>
      <c r="I401" s="19"/>
      <c r="J401" s="19"/>
      <c r="K401" s="19"/>
      <c r="L401" s="19"/>
      <c r="M401" s="19"/>
      <c r="N401" s="51">
        <f t="shared" si="45"/>
        <v>7.5904339627144652E-3</v>
      </c>
      <c r="O401" s="51">
        <f t="shared" si="46"/>
        <v>1.4917251378080382E-3</v>
      </c>
      <c r="Q401" s="11">
        <v>38658</v>
      </c>
      <c r="R401" s="10">
        <v>5420</v>
      </c>
      <c r="S401" s="10">
        <v>5420</v>
      </c>
      <c r="T401" s="10">
        <v>5310</v>
      </c>
      <c r="U401" s="10">
        <v>5350</v>
      </c>
      <c r="V401" s="10">
        <v>6992700</v>
      </c>
      <c r="W401" s="10">
        <v>5350</v>
      </c>
      <c r="X401" s="19">
        <f t="shared" si="47"/>
        <v>-1.1214953271028036</v>
      </c>
      <c r="AF401" s="51">
        <f t="shared" si="49"/>
        <v>-1.4095525032375076</v>
      </c>
      <c r="AG401" s="51">
        <f t="shared" si="48"/>
        <v>1.5804290706921573</v>
      </c>
    </row>
    <row r="402" spans="1:33" s="1" customFormat="1">
      <c r="A402" s="18">
        <v>38660</v>
      </c>
      <c r="B402" s="19">
        <v>14040.63</v>
      </c>
      <c r="C402" s="19">
        <v>14099.49</v>
      </c>
      <c r="D402" s="19">
        <v>13978.96</v>
      </c>
      <c r="E402" s="19">
        <v>14075.96</v>
      </c>
      <c r="F402" s="19">
        <f t="shared" si="44"/>
        <v>1.2871590996280076</v>
      </c>
      <c r="G402" s="19"/>
      <c r="H402" s="19"/>
      <c r="I402" s="19"/>
      <c r="J402" s="19"/>
      <c r="K402" s="19"/>
      <c r="L402" s="19"/>
      <c r="M402" s="19"/>
      <c r="N402" s="51">
        <f t="shared" si="45"/>
        <v>2.1464107758570781</v>
      </c>
      <c r="O402" s="51">
        <f t="shared" si="46"/>
        <v>2.768750274811548</v>
      </c>
      <c r="Q402" s="11">
        <v>38660</v>
      </c>
      <c r="R402" s="10">
        <v>5430</v>
      </c>
      <c r="S402" s="10">
        <v>5450</v>
      </c>
      <c r="T402" s="10">
        <v>5350</v>
      </c>
      <c r="U402" s="10">
        <v>5400</v>
      </c>
      <c r="V402" s="10">
        <v>9402100</v>
      </c>
      <c r="W402" s="10">
        <v>5400</v>
      </c>
      <c r="X402" s="19">
        <f t="shared" si="47"/>
        <v>0.92592592592592582</v>
      </c>
      <c r="AF402" s="51">
        <f t="shared" si="49"/>
        <v>0.79452122048142393</v>
      </c>
      <c r="AG402" s="51">
        <f t="shared" si="48"/>
        <v>0.73588056774055288</v>
      </c>
    </row>
    <row r="403" spans="1:33" s="1" customFormat="1">
      <c r="A403" s="18">
        <v>38663</v>
      </c>
      <c r="B403" s="19">
        <v>14084.11</v>
      </c>
      <c r="C403" s="19">
        <v>14097.59</v>
      </c>
      <c r="D403" s="19">
        <v>13982.75</v>
      </c>
      <c r="E403" s="19">
        <v>14061.6</v>
      </c>
      <c r="F403" s="19">
        <f t="shared" si="44"/>
        <v>-0.1021220913693944</v>
      </c>
      <c r="G403" s="19"/>
      <c r="H403" s="19"/>
      <c r="I403" s="19"/>
      <c r="J403" s="19"/>
      <c r="K403" s="19"/>
      <c r="L403" s="19"/>
      <c r="M403" s="19"/>
      <c r="N403" s="51">
        <f t="shared" si="45"/>
        <v>-9.802393311480024E-4</v>
      </c>
      <c r="O403" s="51">
        <f t="shared" si="46"/>
        <v>9.7373959997938583E-5</v>
      </c>
      <c r="Q403" s="11">
        <v>38663</v>
      </c>
      <c r="R403" s="10">
        <v>5410</v>
      </c>
      <c r="S403" s="10">
        <v>5410</v>
      </c>
      <c r="T403" s="10">
        <v>5330</v>
      </c>
      <c r="U403" s="10">
        <v>5350</v>
      </c>
      <c r="V403" s="10">
        <v>7224200</v>
      </c>
      <c r="W403" s="10">
        <v>5350</v>
      </c>
      <c r="X403" s="19">
        <f t="shared" si="47"/>
        <v>-0.93457943925233633</v>
      </c>
      <c r="AF403" s="51">
        <f t="shared" si="49"/>
        <v>-0.81559636315398831</v>
      </c>
      <c r="AG403" s="51">
        <f t="shared" si="48"/>
        <v>0.76202117685832871</v>
      </c>
    </row>
    <row r="404" spans="1:33" s="1" customFormat="1">
      <c r="A404" s="18">
        <v>38664</v>
      </c>
      <c r="B404" s="19">
        <v>14067.78</v>
      </c>
      <c r="C404" s="19">
        <v>14071.74</v>
      </c>
      <c r="D404" s="19">
        <v>13982.85</v>
      </c>
      <c r="E404" s="19">
        <v>14036.73</v>
      </c>
      <c r="F404" s="19">
        <f t="shared" si="44"/>
        <v>-0.1771780179571795</v>
      </c>
      <c r="G404" s="19"/>
      <c r="H404" s="19"/>
      <c r="I404" s="19"/>
      <c r="J404" s="19"/>
      <c r="K404" s="19"/>
      <c r="L404" s="19"/>
      <c r="M404" s="19"/>
      <c r="N404" s="51">
        <f t="shared" si="45"/>
        <v>-5.3037864602908371E-3</v>
      </c>
      <c r="O404" s="51">
        <f t="shared" si="46"/>
        <v>9.2494244003218191E-4</v>
      </c>
      <c r="Q404" s="11">
        <v>38664</v>
      </c>
      <c r="R404" s="10">
        <v>5360</v>
      </c>
      <c r="S404" s="10">
        <v>5370</v>
      </c>
      <c r="T404" s="10">
        <v>5330</v>
      </c>
      <c r="U404" s="10">
        <v>5350</v>
      </c>
      <c r="V404" s="10">
        <v>5547700</v>
      </c>
      <c r="W404" s="10">
        <v>5350</v>
      </c>
      <c r="X404" s="19">
        <f t="shared" si="47"/>
        <v>0</v>
      </c>
      <c r="AF404" s="51">
        <f t="shared" si="49"/>
        <v>1.9205286566845341E-11</v>
      </c>
      <c r="AG404" s="51">
        <f t="shared" si="48"/>
        <v>5.1431326109964725E-15</v>
      </c>
    </row>
    <row r="405" spans="1:33" s="1" customFormat="1">
      <c r="A405" s="18">
        <v>38665</v>
      </c>
      <c r="B405" s="19">
        <v>13989.31</v>
      </c>
      <c r="C405" s="19">
        <v>14136.16</v>
      </c>
      <c r="D405" s="19">
        <v>13951.4</v>
      </c>
      <c r="E405" s="19">
        <v>14072.2</v>
      </c>
      <c r="F405" s="19">
        <f t="shared" si="44"/>
        <v>0.25205724762298121</v>
      </c>
      <c r="G405" s="19"/>
      <c r="H405" s="19"/>
      <c r="I405" s="19"/>
      <c r="J405" s="19"/>
      <c r="K405" s="19"/>
      <c r="L405" s="19"/>
      <c r="M405" s="19"/>
      <c r="N405" s="51">
        <f t="shared" si="45"/>
        <v>1.6550653086491788E-2</v>
      </c>
      <c r="O405" s="51">
        <f t="shared" si="46"/>
        <v>4.2178084012853417E-3</v>
      </c>
      <c r="Q405" s="11">
        <v>38665</v>
      </c>
      <c r="R405" s="10">
        <v>5340</v>
      </c>
      <c r="S405" s="10">
        <v>5350</v>
      </c>
      <c r="T405" s="10">
        <v>5280</v>
      </c>
      <c r="U405" s="10">
        <v>5330</v>
      </c>
      <c r="V405" s="10">
        <v>5207000</v>
      </c>
      <c r="W405" s="10">
        <v>5330</v>
      </c>
      <c r="X405" s="19">
        <f t="shared" si="47"/>
        <v>-0.37523452157598497</v>
      </c>
      <c r="AF405" s="51">
        <f t="shared" si="49"/>
        <v>-5.2720337858003903E-2</v>
      </c>
      <c r="AG405" s="51">
        <f t="shared" si="48"/>
        <v>1.9768372365394367E-2</v>
      </c>
    </row>
    <row r="406" spans="1:33" s="1" customFormat="1">
      <c r="A406" s="18">
        <v>38666</v>
      </c>
      <c r="B406" s="19">
        <v>14058.29</v>
      </c>
      <c r="C406" s="19">
        <v>14121.71</v>
      </c>
      <c r="D406" s="19">
        <v>13981.99</v>
      </c>
      <c r="E406" s="19">
        <v>14080.88</v>
      </c>
      <c r="F406" s="19">
        <f t="shared" si="44"/>
        <v>6.1643874530558265E-2</v>
      </c>
      <c r="G406" s="19"/>
      <c r="H406" s="19"/>
      <c r="I406" s="19"/>
      <c r="J406" s="19"/>
      <c r="K406" s="19"/>
      <c r="L406" s="19"/>
      <c r="M406" s="19"/>
      <c r="N406" s="51">
        <f t="shared" si="45"/>
        <v>2.6745148788280039E-4</v>
      </c>
      <c r="O406" s="51">
        <f t="shared" si="46"/>
        <v>1.7231643103213838E-5</v>
      </c>
      <c r="Q406" s="11">
        <v>38666</v>
      </c>
      <c r="R406" s="10">
        <v>5340</v>
      </c>
      <c r="S406" s="10">
        <v>5360</v>
      </c>
      <c r="T406" s="10">
        <v>5310</v>
      </c>
      <c r="U406" s="10">
        <v>5340</v>
      </c>
      <c r="V406" s="10">
        <v>4827300</v>
      </c>
      <c r="W406" s="10">
        <v>5340</v>
      </c>
      <c r="X406" s="19">
        <f t="shared" si="47"/>
        <v>0.18726591760299627</v>
      </c>
      <c r="AF406" s="51">
        <f t="shared" si="49"/>
        <v>6.5953534310235623E-3</v>
      </c>
      <c r="AG406" s="51">
        <f t="shared" si="48"/>
        <v>1.2368511330135526E-3</v>
      </c>
    </row>
    <row r="407" spans="1:33" s="1" customFormat="1">
      <c r="A407" s="18">
        <v>38667</v>
      </c>
      <c r="B407" s="19">
        <v>14170.33</v>
      </c>
      <c r="C407" s="19">
        <v>14206.14</v>
      </c>
      <c r="D407" s="19">
        <v>14133.89</v>
      </c>
      <c r="E407" s="19">
        <v>14155.06</v>
      </c>
      <c r="F407" s="19">
        <f t="shared" si="44"/>
        <v>0.52405288285602669</v>
      </c>
      <c r="G407" s="19"/>
      <c r="H407" s="19"/>
      <c r="I407" s="19"/>
      <c r="J407" s="19"/>
      <c r="K407" s="19"/>
      <c r="L407" s="19"/>
      <c r="M407" s="19"/>
      <c r="N407" s="51">
        <f t="shared" si="45"/>
        <v>0.14622828996579498</v>
      </c>
      <c r="O407" s="51">
        <f t="shared" si="46"/>
        <v>7.7038627164742815E-2</v>
      </c>
      <c r="Q407" s="11">
        <v>38667</v>
      </c>
      <c r="R407" s="10">
        <v>5360</v>
      </c>
      <c r="S407" s="10">
        <v>5360</v>
      </c>
      <c r="T407" s="10">
        <v>5330</v>
      </c>
      <c r="U407" s="10">
        <v>5330</v>
      </c>
      <c r="V407" s="10">
        <v>5590500</v>
      </c>
      <c r="W407" s="10">
        <v>5330</v>
      </c>
      <c r="X407" s="19">
        <f t="shared" si="47"/>
        <v>-0.18761726078799248</v>
      </c>
      <c r="AF407" s="51">
        <f t="shared" si="49"/>
        <v>-6.5759326729612011E-3</v>
      </c>
      <c r="AG407" s="51">
        <f t="shared" si="48"/>
        <v>1.2319974552257801E-3</v>
      </c>
    </row>
    <row r="408" spans="1:33" s="1" customFormat="1">
      <c r="A408" s="18">
        <v>38670</v>
      </c>
      <c r="B408" s="19">
        <v>14218.72</v>
      </c>
      <c r="C408" s="19">
        <v>14218.72</v>
      </c>
      <c r="D408" s="19">
        <v>14105.45</v>
      </c>
      <c r="E408" s="19">
        <v>14116.04</v>
      </c>
      <c r="F408" s="19">
        <f t="shared" si="44"/>
        <v>-0.27642313283327768</v>
      </c>
      <c r="G408" s="19"/>
      <c r="H408" s="19"/>
      <c r="I408" s="19"/>
      <c r="J408" s="19"/>
      <c r="K408" s="19"/>
      <c r="L408" s="19"/>
      <c r="M408" s="19"/>
      <c r="N408" s="51">
        <f t="shared" si="45"/>
        <v>-2.0489391390033959E-2</v>
      </c>
      <c r="O408" s="51">
        <f t="shared" si="46"/>
        <v>5.6066753747719055E-3</v>
      </c>
      <c r="Q408" s="11">
        <v>38670</v>
      </c>
      <c r="R408" s="10">
        <v>5380</v>
      </c>
      <c r="S408" s="10">
        <v>5410</v>
      </c>
      <c r="T408" s="10">
        <v>5310</v>
      </c>
      <c r="U408" s="10">
        <v>5320</v>
      </c>
      <c r="V408" s="10">
        <v>7100300</v>
      </c>
      <c r="W408" s="10">
        <v>5320</v>
      </c>
      <c r="X408" s="19">
        <f t="shared" si="47"/>
        <v>-0.18796992481203006</v>
      </c>
      <c r="AF408" s="51">
        <f t="shared" si="49"/>
        <v>-6.613137952523507E-3</v>
      </c>
      <c r="AG408" s="51">
        <f t="shared" si="48"/>
        <v>1.2413000602156535E-3</v>
      </c>
    </row>
    <row r="409" spans="1:33" s="1" customFormat="1">
      <c r="A409" s="18">
        <v>38671</v>
      </c>
      <c r="B409" s="19">
        <v>14069.87</v>
      </c>
      <c r="C409" s="19">
        <v>14142.27</v>
      </c>
      <c r="D409" s="19">
        <v>14043.45</v>
      </c>
      <c r="E409" s="19">
        <v>14091.77</v>
      </c>
      <c r="F409" s="19">
        <f t="shared" si="44"/>
        <v>-0.17222818709076601</v>
      </c>
      <c r="G409" s="19"/>
      <c r="H409" s="19"/>
      <c r="I409" s="19"/>
      <c r="J409" s="19"/>
      <c r="K409" s="19"/>
      <c r="L409" s="19"/>
      <c r="M409" s="19"/>
      <c r="N409" s="51">
        <f t="shared" si="45"/>
        <v>-4.8648678579240271E-3</v>
      </c>
      <c r="O409" s="51">
        <f t="shared" si="46"/>
        <v>8.2431790067933599E-4</v>
      </c>
      <c r="Q409" s="11">
        <v>38671</v>
      </c>
      <c r="R409" s="10">
        <v>5330</v>
      </c>
      <c r="S409" s="10">
        <v>5360</v>
      </c>
      <c r="T409" s="10">
        <v>5320</v>
      </c>
      <c r="U409" s="10">
        <v>5350</v>
      </c>
      <c r="V409" s="10">
        <v>6603300</v>
      </c>
      <c r="W409" s="10">
        <v>5350</v>
      </c>
      <c r="X409" s="19">
        <f t="shared" si="47"/>
        <v>0.56074766355140182</v>
      </c>
      <c r="AF409" s="51">
        <f t="shared" si="49"/>
        <v>0.17657307939499078</v>
      </c>
      <c r="AG409" s="51">
        <f t="shared" si="48"/>
        <v>9.9060227590927988E-2</v>
      </c>
    </row>
    <row r="410" spans="1:33" s="1" customFormat="1">
      <c r="A410" s="18">
        <v>38672</v>
      </c>
      <c r="B410" s="19">
        <v>14035.74</v>
      </c>
      <c r="C410" s="19">
        <v>14170.87</v>
      </c>
      <c r="D410" s="19">
        <v>14015.62</v>
      </c>
      <c r="E410" s="19">
        <v>14170.87</v>
      </c>
      <c r="F410" s="19">
        <f t="shared" si="44"/>
        <v>0.55818732371407231</v>
      </c>
      <c r="G410" s="19"/>
      <c r="H410" s="19"/>
      <c r="I410" s="19"/>
      <c r="J410" s="19"/>
      <c r="K410" s="19"/>
      <c r="L410" s="19"/>
      <c r="M410" s="19"/>
      <c r="N410" s="51">
        <f t="shared" si="45"/>
        <v>0.17653250931666956</v>
      </c>
      <c r="O410" s="51">
        <f t="shared" si="46"/>
        <v>9.9029881498163969E-2</v>
      </c>
      <c r="Q410" s="11">
        <v>38672</v>
      </c>
      <c r="R410" s="10">
        <v>5360</v>
      </c>
      <c r="S410" s="10">
        <v>5530</v>
      </c>
      <c r="T410" s="10">
        <v>5350</v>
      </c>
      <c r="U410" s="10">
        <v>5500</v>
      </c>
      <c r="V410" s="10">
        <v>10897000</v>
      </c>
      <c r="W410" s="10">
        <v>5500</v>
      </c>
      <c r="X410" s="19">
        <f t="shared" si="47"/>
        <v>2.7272727272727271</v>
      </c>
      <c r="AF410" s="51">
        <f t="shared" si="49"/>
        <v>20.291475863492117</v>
      </c>
      <c r="AG410" s="51">
        <f t="shared" si="48"/>
        <v>55.345822730280105</v>
      </c>
    </row>
    <row r="411" spans="1:33" s="1" customFormat="1">
      <c r="A411" s="18">
        <v>38673</v>
      </c>
      <c r="B411" s="19">
        <v>14192.78</v>
      </c>
      <c r="C411" s="19">
        <v>14448.75</v>
      </c>
      <c r="D411" s="19">
        <v>14169.47</v>
      </c>
      <c r="E411" s="19">
        <v>14411.79</v>
      </c>
      <c r="F411" s="19">
        <f t="shared" si="44"/>
        <v>1.6716868619373448</v>
      </c>
      <c r="G411" s="19"/>
      <c r="H411" s="19"/>
      <c r="I411" s="19"/>
      <c r="J411" s="19"/>
      <c r="K411" s="19"/>
      <c r="L411" s="19"/>
      <c r="M411" s="19"/>
      <c r="N411" s="51">
        <f t="shared" si="45"/>
        <v>4.6949794117614134</v>
      </c>
      <c r="O411" s="51">
        <f t="shared" si="46"/>
        <v>7.8616117028882782</v>
      </c>
      <c r="Q411" s="11">
        <v>38673</v>
      </c>
      <c r="R411" s="10">
        <v>5490</v>
      </c>
      <c r="S411" s="10">
        <v>5660</v>
      </c>
      <c r="T411" s="10">
        <v>5480</v>
      </c>
      <c r="U411" s="10">
        <v>5640</v>
      </c>
      <c r="V411" s="10">
        <v>11895600</v>
      </c>
      <c r="W411" s="10">
        <v>5640</v>
      </c>
      <c r="X411" s="19">
        <f t="shared" si="47"/>
        <v>2.4822695035460995</v>
      </c>
      <c r="AF411" s="51">
        <f t="shared" si="49"/>
        <v>15.299856168046905</v>
      </c>
      <c r="AG411" s="51">
        <f t="shared" si="48"/>
        <v>37.982463641705607</v>
      </c>
    </row>
    <row r="412" spans="1:33" s="1" customFormat="1">
      <c r="A412" s="18">
        <v>38674</v>
      </c>
      <c r="B412" s="19">
        <v>14542.78</v>
      </c>
      <c r="C412" s="19">
        <v>14633.35</v>
      </c>
      <c r="D412" s="19">
        <v>14542.78</v>
      </c>
      <c r="E412" s="19">
        <v>14623.12</v>
      </c>
      <c r="F412" s="19">
        <f t="shared" si="44"/>
        <v>1.4451772262007008</v>
      </c>
      <c r="G412" s="19"/>
      <c r="H412" s="19"/>
      <c r="I412" s="19"/>
      <c r="J412" s="19"/>
      <c r="K412" s="19"/>
      <c r="L412" s="19"/>
      <c r="M412" s="19"/>
      <c r="N412" s="51">
        <f t="shared" si="45"/>
        <v>3.0357908491160162</v>
      </c>
      <c r="O412" s="51">
        <f t="shared" si="46"/>
        <v>4.3957109840849684</v>
      </c>
      <c r="Q412" s="11">
        <v>38674</v>
      </c>
      <c r="R412" s="10">
        <v>5750</v>
      </c>
      <c r="S412" s="10">
        <v>5960</v>
      </c>
      <c r="T412" s="10">
        <v>5700</v>
      </c>
      <c r="U412" s="10">
        <v>5890</v>
      </c>
      <c r="V412" s="10">
        <v>15714600</v>
      </c>
      <c r="W412" s="10">
        <v>5890</v>
      </c>
      <c r="X412" s="19">
        <f t="shared" si="47"/>
        <v>4.2444821731748723</v>
      </c>
      <c r="AF412" s="51">
        <f t="shared" si="49"/>
        <v>76.481490330779422</v>
      </c>
      <c r="AG412" s="51">
        <f t="shared" si="48"/>
        <v>324.64480385818661</v>
      </c>
    </row>
    <row r="413" spans="1:33" s="1" customFormat="1">
      <c r="A413" s="18">
        <v>38677</v>
      </c>
      <c r="B413" s="19">
        <v>14719.28</v>
      </c>
      <c r="C413" s="19">
        <v>14808.21</v>
      </c>
      <c r="D413" s="19">
        <v>14590.56</v>
      </c>
      <c r="E413" s="19">
        <v>14680.43</v>
      </c>
      <c r="F413" s="19">
        <f t="shared" si="44"/>
        <v>0.39038366042411216</v>
      </c>
      <c r="G413" s="19"/>
      <c r="H413" s="19"/>
      <c r="I413" s="19"/>
      <c r="J413" s="19"/>
      <c r="K413" s="19"/>
      <c r="L413" s="19"/>
      <c r="M413" s="19"/>
      <c r="N413" s="51">
        <f t="shared" si="45"/>
        <v>6.0776716433897232E-2</v>
      </c>
      <c r="O413" s="51">
        <f t="shared" si="46"/>
        <v>2.389551035386513E-2</v>
      </c>
      <c r="Q413" s="11">
        <v>38677</v>
      </c>
      <c r="R413" s="10">
        <v>5960</v>
      </c>
      <c r="S413" s="10">
        <v>6080</v>
      </c>
      <c r="T413" s="10">
        <v>5850</v>
      </c>
      <c r="U413" s="10">
        <v>5870</v>
      </c>
      <c r="V413" s="10">
        <v>17809900</v>
      </c>
      <c r="W413" s="10">
        <v>5870</v>
      </c>
      <c r="X413" s="19">
        <f t="shared" si="47"/>
        <v>-0.34071550255536626</v>
      </c>
      <c r="AF413" s="51">
        <f t="shared" si="49"/>
        <v>-3.9459468563169731E-2</v>
      </c>
      <c r="AG413" s="51">
        <f t="shared" si="48"/>
        <v>1.3433885505005674E-2</v>
      </c>
    </row>
    <row r="414" spans="1:33" s="1" customFormat="1">
      <c r="A414" s="18">
        <v>38678</v>
      </c>
      <c r="B414" s="19">
        <v>14726.04</v>
      </c>
      <c r="C414" s="19">
        <v>14763.26</v>
      </c>
      <c r="D414" s="19">
        <v>14650.06</v>
      </c>
      <c r="E414" s="19">
        <v>14708.32</v>
      </c>
      <c r="F414" s="19">
        <f t="shared" si="44"/>
        <v>0.18962056849456238</v>
      </c>
      <c r="G414" s="19"/>
      <c r="H414" s="19"/>
      <c r="I414" s="19"/>
      <c r="J414" s="19"/>
      <c r="K414" s="19"/>
      <c r="L414" s="19"/>
      <c r="M414" s="19"/>
      <c r="N414" s="51">
        <f t="shared" si="45"/>
        <v>7.1228540229386012E-3</v>
      </c>
      <c r="O414" s="51">
        <f t="shared" si="46"/>
        <v>1.3704779693144745E-3</v>
      </c>
      <c r="Q414" s="11">
        <v>38678</v>
      </c>
      <c r="R414" s="10">
        <v>5890</v>
      </c>
      <c r="S414" s="10">
        <v>5970</v>
      </c>
      <c r="T414" s="10">
        <v>5860</v>
      </c>
      <c r="U414" s="10">
        <v>5930</v>
      </c>
      <c r="V414" s="10">
        <v>8639100</v>
      </c>
      <c r="W414" s="10">
        <v>5930</v>
      </c>
      <c r="X414" s="19">
        <f t="shared" si="47"/>
        <v>1.0118043844856661</v>
      </c>
      <c r="AF414" s="51">
        <f t="shared" si="49"/>
        <v>1.0366555188423106</v>
      </c>
      <c r="AG414" s="51">
        <f t="shared" si="48"/>
        <v>1.0491702131857179</v>
      </c>
    </row>
    <row r="415" spans="1:33" s="1" customFormat="1">
      <c r="A415" s="18">
        <v>38680</v>
      </c>
      <c r="B415" s="19">
        <v>14816.71</v>
      </c>
      <c r="C415" s="19">
        <v>14866.99</v>
      </c>
      <c r="D415" s="19">
        <v>14721.6</v>
      </c>
      <c r="E415" s="19">
        <v>14742.58</v>
      </c>
      <c r="F415" s="19">
        <f t="shared" si="44"/>
        <v>0.23238808946602438</v>
      </c>
      <c r="G415" s="19"/>
      <c r="H415" s="19"/>
      <c r="I415" s="19"/>
      <c r="J415" s="19"/>
      <c r="K415" s="19"/>
      <c r="L415" s="19"/>
      <c r="M415" s="19"/>
      <c r="N415" s="51">
        <f t="shared" si="45"/>
        <v>1.3006600484253407E-2</v>
      </c>
      <c r="O415" s="51">
        <f t="shared" si="46"/>
        <v>3.0588045954710284E-3</v>
      </c>
      <c r="Q415" s="11">
        <v>38680</v>
      </c>
      <c r="R415" s="10">
        <v>5950</v>
      </c>
      <c r="S415" s="10">
        <v>5960</v>
      </c>
      <c r="T415" s="10">
        <v>5770</v>
      </c>
      <c r="U415" s="10">
        <v>5820</v>
      </c>
      <c r="V415" s="10">
        <v>9062100</v>
      </c>
      <c r="W415" s="10">
        <v>5820</v>
      </c>
      <c r="X415" s="19">
        <f t="shared" si="47"/>
        <v>-1.8900343642611683</v>
      </c>
      <c r="AF415" s="51">
        <f t="shared" si="49"/>
        <v>-6.7487677656111904</v>
      </c>
      <c r="AG415" s="51">
        <f t="shared" si="48"/>
        <v>12.753595688572094</v>
      </c>
    </row>
    <row r="416" spans="1:33" s="1" customFormat="1">
      <c r="A416" s="18">
        <v>38681</v>
      </c>
      <c r="B416" s="19">
        <v>14693.87</v>
      </c>
      <c r="C416" s="19">
        <v>14784.29</v>
      </c>
      <c r="D416" s="19">
        <v>14613.18</v>
      </c>
      <c r="E416" s="19">
        <v>14784.29</v>
      </c>
      <c r="F416" s="19">
        <f t="shared" si="44"/>
        <v>0.28212379492015471</v>
      </c>
      <c r="G416" s="19"/>
      <c r="H416" s="19"/>
      <c r="I416" s="19"/>
      <c r="J416" s="19"/>
      <c r="K416" s="19"/>
      <c r="L416" s="19"/>
      <c r="M416" s="19"/>
      <c r="N416" s="51">
        <f t="shared" si="45"/>
        <v>2.3126948456897001E-2</v>
      </c>
      <c r="O416" s="51">
        <f t="shared" si="46"/>
        <v>6.5890748844128723E-3</v>
      </c>
      <c r="Q416" s="11">
        <v>38681</v>
      </c>
      <c r="R416" s="10">
        <v>5810</v>
      </c>
      <c r="S416" s="10">
        <v>5830</v>
      </c>
      <c r="T416" s="10">
        <v>5770</v>
      </c>
      <c r="U416" s="10">
        <v>5830</v>
      </c>
      <c r="V416" s="10">
        <v>7048400</v>
      </c>
      <c r="W416" s="10">
        <v>5830</v>
      </c>
      <c r="X416" s="19">
        <f t="shared" si="47"/>
        <v>0.17152658662092624</v>
      </c>
      <c r="AF416" s="51">
        <f t="shared" si="49"/>
        <v>5.0702210087036738E-3</v>
      </c>
      <c r="AG416" s="51">
        <f t="shared" si="48"/>
        <v>8.7103549683598092E-4</v>
      </c>
    </row>
    <row r="417" spans="1:33" s="1" customFormat="1">
      <c r="A417" s="18">
        <v>38684</v>
      </c>
      <c r="B417" s="19">
        <v>14847.58</v>
      </c>
      <c r="C417" s="19">
        <v>14986.94</v>
      </c>
      <c r="D417" s="19">
        <v>14821.75</v>
      </c>
      <c r="E417" s="19">
        <v>14986.94</v>
      </c>
      <c r="F417" s="19">
        <f t="shared" si="44"/>
        <v>1.3521772956987861</v>
      </c>
      <c r="G417" s="19"/>
      <c r="H417" s="19"/>
      <c r="I417" s="19"/>
      <c r="J417" s="19"/>
      <c r="K417" s="19"/>
      <c r="L417" s="19"/>
      <c r="M417" s="19"/>
      <c r="N417" s="51">
        <f t="shared" si="45"/>
        <v>2.487607124166678</v>
      </c>
      <c r="O417" s="51">
        <f t="shared" si="46"/>
        <v>3.3706142759599529</v>
      </c>
      <c r="Q417" s="11">
        <v>38684</v>
      </c>
      <c r="R417" s="10">
        <v>5920</v>
      </c>
      <c r="S417" s="10">
        <v>6000</v>
      </c>
      <c r="T417" s="10">
        <v>5890</v>
      </c>
      <c r="U417" s="10">
        <v>5990</v>
      </c>
      <c r="V417" s="10">
        <v>11008100</v>
      </c>
      <c r="W417" s="10">
        <v>5990</v>
      </c>
      <c r="X417" s="19">
        <f t="shared" si="47"/>
        <v>2.671118530884808</v>
      </c>
      <c r="AF417" s="51">
        <f t="shared" si="49"/>
        <v>19.063827391843684</v>
      </c>
      <c r="AG417" s="51">
        <f t="shared" si="48"/>
        <v>50.926847866104687</v>
      </c>
    </row>
    <row r="418" spans="1:33" s="1" customFormat="1">
      <c r="A418" s="18">
        <v>38685</v>
      </c>
      <c r="B418" s="19">
        <v>14900.64</v>
      </c>
      <c r="C418" s="19">
        <v>14995.08</v>
      </c>
      <c r="D418" s="19">
        <v>14868.03</v>
      </c>
      <c r="E418" s="19">
        <v>14927.7</v>
      </c>
      <c r="F418" s="19">
        <f t="shared" si="44"/>
        <v>-0.39684613168806837</v>
      </c>
      <c r="G418" s="19"/>
      <c r="H418" s="19"/>
      <c r="I418" s="19"/>
      <c r="J418" s="19"/>
      <c r="K418" s="19"/>
      <c r="L418" s="19"/>
      <c r="M418" s="19"/>
      <c r="N418" s="51">
        <f t="shared" si="45"/>
        <v>-6.1191379991732159E-2</v>
      </c>
      <c r="O418" s="51">
        <f t="shared" si="46"/>
        <v>2.411313421114546E-2</v>
      </c>
      <c r="Q418" s="11">
        <v>38685</v>
      </c>
      <c r="R418" s="10">
        <v>5920</v>
      </c>
      <c r="S418" s="10">
        <v>5960</v>
      </c>
      <c r="T418" s="10">
        <v>5890</v>
      </c>
      <c r="U418" s="10">
        <v>5930</v>
      </c>
      <c r="V418" s="10">
        <v>6853200</v>
      </c>
      <c r="W418" s="10">
        <v>5930</v>
      </c>
      <c r="X418" s="19">
        <f t="shared" si="47"/>
        <v>-1.0118043844856661</v>
      </c>
      <c r="AF418" s="51">
        <f t="shared" si="49"/>
        <v>-1.0350105741317115</v>
      </c>
      <c r="AG418" s="51">
        <f t="shared" si="48"/>
        <v>1.0469510633881864</v>
      </c>
    </row>
    <row r="419" spans="1:33" s="1" customFormat="1">
      <c r="A419" s="18">
        <v>38686</v>
      </c>
      <c r="B419" s="19">
        <v>14981.34</v>
      </c>
      <c r="C419" s="19">
        <v>15013.24</v>
      </c>
      <c r="D419" s="19">
        <v>14872.15</v>
      </c>
      <c r="E419" s="19">
        <v>14872.15</v>
      </c>
      <c r="F419" s="19">
        <f t="shared" si="44"/>
        <v>-0.37351694274197811</v>
      </c>
      <c r="G419" s="19"/>
      <c r="H419" s="19"/>
      <c r="I419" s="19"/>
      <c r="J419" s="19"/>
      <c r="K419" s="19"/>
      <c r="L419" s="19"/>
      <c r="M419" s="19"/>
      <c r="N419" s="51">
        <f t="shared" si="45"/>
        <v>-5.0954134961395788E-2</v>
      </c>
      <c r="O419" s="51">
        <f t="shared" si="46"/>
        <v>1.8890316919821109E-2</v>
      </c>
      <c r="Q419" s="11">
        <v>38686</v>
      </c>
      <c r="R419" s="10">
        <v>5950</v>
      </c>
      <c r="S419" s="10">
        <v>5960</v>
      </c>
      <c r="T419" s="10">
        <v>5790</v>
      </c>
      <c r="U419" s="10">
        <v>5790</v>
      </c>
      <c r="V419" s="10">
        <v>9619200</v>
      </c>
      <c r="W419" s="10">
        <v>5790</v>
      </c>
      <c r="X419" s="19">
        <f t="shared" si="47"/>
        <v>-2.4179620034542317</v>
      </c>
      <c r="AF419" s="51">
        <f t="shared" si="49"/>
        <v>-14.13201562567634</v>
      </c>
      <c r="AG419" s="51">
        <f t="shared" si="48"/>
        <v>34.166892293060272</v>
      </c>
    </row>
    <row r="420" spans="1:33" s="1" customFormat="1">
      <c r="A420" s="18">
        <v>38687</v>
      </c>
      <c r="B420" s="19">
        <v>14914.75</v>
      </c>
      <c r="C420" s="19">
        <v>15130.5</v>
      </c>
      <c r="D420" s="19">
        <v>14880.18</v>
      </c>
      <c r="E420" s="19">
        <v>15130.5</v>
      </c>
      <c r="F420" s="19">
        <f t="shared" si="44"/>
        <v>1.7074782723637709</v>
      </c>
      <c r="G420" s="19"/>
      <c r="H420" s="19"/>
      <c r="I420" s="19"/>
      <c r="J420" s="19"/>
      <c r="K420" s="19"/>
      <c r="L420" s="19"/>
      <c r="M420" s="19"/>
      <c r="N420" s="51">
        <f t="shared" si="45"/>
        <v>5.0025223278959343</v>
      </c>
      <c r="O420" s="51">
        <f t="shared" si="46"/>
        <v>8.555631043553884</v>
      </c>
      <c r="Q420" s="11">
        <v>38687</v>
      </c>
      <c r="R420" s="10">
        <v>5810</v>
      </c>
      <c r="S420" s="10">
        <v>5880</v>
      </c>
      <c r="T420" s="10">
        <v>5780</v>
      </c>
      <c r="U420" s="10">
        <v>5850</v>
      </c>
      <c r="V420" s="10">
        <v>10181500</v>
      </c>
      <c r="W420" s="10">
        <v>5850</v>
      </c>
      <c r="X420" s="19">
        <f t="shared" si="47"/>
        <v>1.0256410256410255</v>
      </c>
      <c r="AF420" s="51">
        <f t="shared" si="49"/>
        <v>1.0797576633163057</v>
      </c>
      <c r="AG420" s="51">
        <f t="shared" si="48"/>
        <v>1.1077329139247887</v>
      </c>
    </row>
    <row r="421" spans="1:33" s="1" customFormat="1">
      <c r="A421" s="18">
        <v>38688</v>
      </c>
      <c r="B421" s="19">
        <v>15272.62</v>
      </c>
      <c r="C421" s="19">
        <v>15421.6</v>
      </c>
      <c r="D421" s="19">
        <v>15245.36</v>
      </c>
      <c r="E421" s="19">
        <v>15421.6</v>
      </c>
      <c r="F421" s="19">
        <f t="shared" si="44"/>
        <v>1.8876121803185166</v>
      </c>
      <c r="G421" s="19"/>
      <c r="H421" s="19"/>
      <c r="I421" s="19"/>
      <c r="J421" s="19"/>
      <c r="K421" s="19"/>
      <c r="L421" s="19"/>
      <c r="M421" s="19"/>
      <c r="N421" s="51">
        <f t="shared" si="45"/>
        <v>6.7555279916666811</v>
      </c>
      <c r="O421" s="51">
        <f t="shared" si="46"/>
        <v>12.770632197279252</v>
      </c>
      <c r="Q421" s="11">
        <v>38688</v>
      </c>
      <c r="R421" s="10">
        <v>5950</v>
      </c>
      <c r="S421" s="10">
        <v>5950</v>
      </c>
      <c r="T421" s="10">
        <v>5870</v>
      </c>
      <c r="U421" s="10">
        <v>5910</v>
      </c>
      <c r="V421" s="10">
        <v>8584100</v>
      </c>
      <c r="W421" s="10">
        <v>5910</v>
      </c>
      <c r="X421" s="19">
        <f t="shared" si="47"/>
        <v>1.015228426395939</v>
      </c>
      <c r="AF421" s="51">
        <f t="shared" si="49"/>
        <v>1.0472127924933106</v>
      </c>
      <c r="AG421" s="51">
        <f t="shared" si="48"/>
        <v>1.0634406366586597</v>
      </c>
    </row>
    <row r="422" spans="1:33" s="1" customFormat="1">
      <c r="A422" s="18">
        <v>38691</v>
      </c>
      <c r="B422" s="19">
        <v>15413.52</v>
      </c>
      <c r="C422" s="19">
        <v>15563.39</v>
      </c>
      <c r="D422" s="19">
        <v>15379.64</v>
      </c>
      <c r="E422" s="19">
        <v>15551.31</v>
      </c>
      <c r="F422" s="19">
        <f t="shared" si="44"/>
        <v>0.83407764361972814</v>
      </c>
      <c r="G422" s="19"/>
      <c r="H422" s="19"/>
      <c r="I422" s="19"/>
      <c r="J422" s="19"/>
      <c r="K422" s="19"/>
      <c r="L422" s="19"/>
      <c r="M422" s="19"/>
      <c r="N422" s="51">
        <f t="shared" si="45"/>
        <v>0.586087969027969</v>
      </c>
      <c r="O422" s="51">
        <f t="shared" si="46"/>
        <v>0.49047522521304615</v>
      </c>
      <c r="Q422" s="11">
        <v>38691</v>
      </c>
      <c r="R422" s="10">
        <v>5920</v>
      </c>
      <c r="S422" s="10">
        <v>5920</v>
      </c>
      <c r="T422" s="10">
        <v>5860</v>
      </c>
      <c r="U422" s="10">
        <v>5910</v>
      </c>
      <c r="V422" s="10">
        <v>7244800</v>
      </c>
      <c r="W422" s="10">
        <v>5910</v>
      </c>
      <c r="X422" s="19">
        <f t="shared" si="47"/>
        <v>0</v>
      </c>
      <c r="AF422" s="51">
        <f t="shared" si="49"/>
        <v>1.9205286566845341E-11</v>
      </c>
      <c r="AG422" s="51">
        <f t="shared" si="48"/>
        <v>5.1431326109964725E-15</v>
      </c>
    </row>
    <row r="423" spans="1:33" s="1" customFormat="1">
      <c r="A423" s="18">
        <v>38692</v>
      </c>
      <c r="B423" s="19">
        <v>15518.67</v>
      </c>
      <c r="C423" s="19">
        <v>15572.72</v>
      </c>
      <c r="D423" s="19">
        <v>15423.38</v>
      </c>
      <c r="E423" s="19">
        <v>15423.38</v>
      </c>
      <c r="F423" s="19">
        <f t="shared" si="44"/>
        <v>-0.8294550221806134</v>
      </c>
      <c r="G423" s="19"/>
      <c r="H423" s="19"/>
      <c r="I423" s="19"/>
      <c r="J423" s="19"/>
      <c r="K423" s="19"/>
      <c r="L423" s="19"/>
      <c r="M423" s="19"/>
      <c r="N423" s="51">
        <f t="shared" si="45"/>
        <v>-0.56493216589730733</v>
      </c>
      <c r="O423" s="51">
        <f t="shared" si="46"/>
        <v>0.4670123915938712</v>
      </c>
      <c r="Q423" s="11">
        <v>38692</v>
      </c>
      <c r="R423" s="10">
        <v>5870</v>
      </c>
      <c r="S423" s="10">
        <v>5880</v>
      </c>
      <c r="T423" s="10">
        <v>5800</v>
      </c>
      <c r="U423" s="10">
        <v>5840</v>
      </c>
      <c r="V423" s="10">
        <v>7952200</v>
      </c>
      <c r="W423" s="10">
        <v>5840</v>
      </c>
      <c r="X423" s="19">
        <f t="shared" si="47"/>
        <v>-1.1986301369863013</v>
      </c>
      <c r="AF423" s="51">
        <f t="shared" si="49"/>
        <v>-1.7209349560487111</v>
      </c>
      <c r="AG423" s="51">
        <f t="shared" si="48"/>
        <v>2.0623036395968599</v>
      </c>
    </row>
    <row r="424" spans="1:33" s="1" customFormat="1">
      <c r="A424" s="18">
        <v>38693</v>
      </c>
      <c r="B424" s="19">
        <v>15520.34</v>
      </c>
      <c r="C424" s="19">
        <v>15558.32</v>
      </c>
      <c r="D424" s="19">
        <v>15467.75</v>
      </c>
      <c r="E424" s="19">
        <v>15484.66</v>
      </c>
      <c r="F424" s="19">
        <f t="shared" si="44"/>
        <v>0.39574650008460405</v>
      </c>
      <c r="G424" s="19"/>
      <c r="H424" s="19"/>
      <c r="I424" s="19"/>
      <c r="J424" s="19"/>
      <c r="K424" s="19"/>
      <c r="L424" s="19"/>
      <c r="M424" s="19"/>
      <c r="N424" s="51">
        <f t="shared" si="45"/>
        <v>6.3297784384618264E-2</v>
      </c>
      <c r="O424" s="51">
        <f t="shared" si="46"/>
        <v>2.5226171553208134E-2</v>
      </c>
      <c r="Q424" s="11">
        <v>38693</v>
      </c>
      <c r="R424" s="10">
        <v>5870</v>
      </c>
      <c r="S424" s="10">
        <v>5880</v>
      </c>
      <c r="T424" s="10">
        <v>5830</v>
      </c>
      <c r="U424" s="10">
        <v>5840</v>
      </c>
      <c r="V424" s="10">
        <v>8102000</v>
      </c>
      <c r="W424" s="10">
        <v>5840</v>
      </c>
      <c r="X424" s="19">
        <f t="shared" si="47"/>
        <v>0</v>
      </c>
      <c r="AF424" s="51">
        <f t="shared" si="49"/>
        <v>1.9205286566845341E-11</v>
      </c>
      <c r="AG424" s="51">
        <f t="shared" si="48"/>
        <v>5.1431326109964725E-15</v>
      </c>
    </row>
    <row r="425" spans="1:33" s="1" customFormat="1">
      <c r="A425" s="18">
        <v>38694</v>
      </c>
      <c r="B425" s="19">
        <v>15470.65</v>
      </c>
      <c r="C425" s="19">
        <v>15523.15</v>
      </c>
      <c r="D425" s="19">
        <v>15183.36</v>
      </c>
      <c r="E425" s="19">
        <v>15183.36</v>
      </c>
      <c r="F425" s="19">
        <f t="shared" si="44"/>
        <v>-1.9844092480188789</v>
      </c>
      <c r="G425" s="19"/>
      <c r="H425" s="19"/>
      <c r="I425" s="19"/>
      <c r="J425" s="19"/>
      <c r="K425" s="19"/>
      <c r="L425" s="19"/>
      <c r="M425" s="19"/>
      <c r="N425" s="51">
        <f t="shared" si="45"/>
        <v>-7.7815088098834977</v>
      </c>
      <c r="O425" s="51">
        <f t="shared" si="46"/>
        <v>15.420025241910713</v>
      </c>
      <c r="Q425" s="11">
        <v>38694</v>
      </c>
      <c r="R425" s="10">
        <v>5840</v>
      </c>
      <c r="S425" s="10">
        <v>5860</v>
      </c>
      <c r="T425" s="10">
        <v>5730</v>
      </c>
      <c r="U425" s="10">
        <v>5790</v>
      </c>
      <c r="V425" s="10">
        <v>9135000</v>
      </c>
      <c r="W425" s="10">
        <v>5790</v>
      </c>
      <c r="X425" s="19">
        <f t="shared" si="47"/>
        <v>-0.86355785837651122</v>
      </c>
      <c r="AF425" s="51">
        <f t="shared" si="49"/>
        <v>-0.64338394932924314</v>
      </c>
      <c r="AG425" s="51">
        <f t="shared" si="48"/>
        <v>0.55542696861987673</v>
      </c>
    </row>
    <row r="426" spans="1:33" s="1" customFormat="1">
      <c r="A426" s="18">
        <v>38695</v>
      </c>
      <c r="B426" s="19">
        <v>15127.8</v>
      </c>
      <c r="C426" s="19">
        <v>15447.13</v>
      </c>
      <c r="D426" s="19">
        <v>15117.15</v>
      </c>
      <c r="E426" s="19">
        <v>15404.05</v>
      </c>
      <c r="F426" s="19">
        <f t="shared" si="44"/>
        <v>1.4326751730875886</v>
      </c>
      <c r="G426" s="19"/>
      <c r="H426" s="19"/>
      <c r="I426" s="19"/>
      <c r="J426" s="19"/>
      <c r="K426" s="19"/>
      <c r="L426" s="19"/>
      <c r="M426" s="19"/>
      <c r="N426" s="51">
        <f t="shared" si="45"/>
        <v>2.9578326207520602</v>
      </c>
      <c r="O426" s="51">
        <f t="shared" si="46"/>
        <v>4.2458514206248772</v>
      </c>
      <c r="Q426" s="11">
        <v>38695</v>
      </c>
      <c r="R426" s="10">
        <v>5760</v>
      </c>
      <c r="S426" s="10">
        <v>5850</v>
      </c>
      <c r="T426" s="10">
        <v>5750</v>
      </c>
      <c r="U426" s="10">
        <v>5800</v>
      </c>
      <c r="V426" s="10">
        <v>14286600</v>
      </c>
      <c r="W426" s="10">
        <v>5800</v>
      </c>
      <c r="X426" s="19">
        <f t="shared" si="47"/>
        <v>0.17241379310344829</v>
      </c>
      <c r="AF426" s="51">
        <f t="shared" si="49"/>
        <v>5.1491805845464422E-3</v>
      </c>
      <c r="AG426" s="51">
        <f t="shared" si="48"/>
        <v>8.8916869495269529E-4</v>
      </c>
    </row>
    <row r="427" spans="1:33" s="1" customFormat="1">
      <c r="A427" s="18">
        <v>38698</v>
      </c>
      <c r="B427" s="19">
        <v>15549.65</v>
      </c>
      <c r="C427" s="19">
        <v>15764.99</v>
      </c>
      <c r="D427" s="19">
        <v>15548.46</v>
      </c>
      <c r="E427" s="19">
        <v>15738.7</v>
      </c>
      <c r="F427" s="19">
        <f t="shared" si="44"/>
        <v>2.1262874316176141</v>
      </c>
      <c r="G427" s="19"/>
      <c r="H427" s="19"/>
      <c r="I427" s="19"/>
      <c r="J427" s="19"/>
      <c r="K427" s="19"/>
      <c r="L427" s="19"/>
      <c r="M427" s="19"/>
      <c r="N427" s="51">
        <f t="shared" si="45"/>
        <v>9.6509799172960573</v>
      </c>
      <c r="O427" s="51">
        <f t="shared" si="46"/>
        <v>20.547636894719098</v>
      </c>
      <c r="Q427" s="11">
        <v>38698</v>
      </c>
      <c r="R427" s="10">
        <v>5840</v>
      </c>
      <c r="S427" s="10">
        <v>5860</v>
      </c>
      <c r="T427" s="10">
        <v>5800</v>
      </c>
      <c r="U427" s="10">
        <v>5820</v>
      </c>
      <c r="V427" s="10">
        <v>7809000</v>
      </c>
      <c r="W427" s="10">
        <v>5820</v>
      </c>
      <c r="X427" s="19">
        <f t="shared" si="47"/>
        <v>0.3436426116838488</v>
      </c>
      <c r="AF427" s="51">
        <f t="shared" si="49"/>
        <v>4.067578691637265E-2</v>
      </c>
      <c r="AG427" s="51">
        <f t="shared" si="48"/>
        <v>1.3988826532623757E-2</v>
      </c>
    </row>
    <row r="428" spans="1:33" s="1" customFormat="1">
      <c r="A428" s="18">
        <v>38699</v>
      </c>
      <c r="B428" s="19">
        <v>15754.31</v>
      </c>
      <c r="C428" s="19">
        <v>15782.3</v>
      </c>
      <c r="D428" s="19">
        <v>15666.09</v>
      </c>
      <c r="E428" s="19">
        <v>15778.86</v>
      </c>
      <c r="F428" s="19">
        <f t="shared" si="44"/>
        <v>0.25451775350056882</v>
      </c>
      <c r="G428" s="19"/>
      <c r="H428" s="19"/>
      <c r="I428" s="19"/>
      <c r="J428" s="19"/>
      <c r="K428" s="19"/>
      <c r="L428" s="19"/>
      <c r="M428" s="19"/>
      <c r="N428" s="51">
        <f t="shared" si="45"/>
        <v>1.703468662546188E-2</v>
      </c>
      <c r="O428" s="51">
        <f t="shared" si="46"/>
        <v>4.3830746238300187E-3</v>
      </c>
      <c r="Q428" s="11">
        <v>38699</v>
      </c>
      <c r="R428" s="10">
        <v>5820</v>
      </c>
      <c r="S428" s="10">
        <v>5950</v>
      </c>
      <c r="T428" s="10">
        <v>5820</v>
      </c>
      <c r="U428" s="10">
        <v>5900</v>
      </c>
      <c r="V428" s="10">
        <v>10928700</v>
      </c>
      <c r="W428" s="10">
        <v>5900</v>
      </c>
      <c r="X428" s="19">
        <f t="shared" si="47"/>
        <v>1.3559322033898304</v>
      </c>
      <c r="AF428" s="51">
        <f t="shared" si="49"/>
        <v>2.4944294266404654</v>
      </c>
      <c r="AG428" s="51">
        <f t="shared" si="48"/>
        <v>3.3829451912634547</v>
      </c>
    </row>
    <row r="429" spans="1:33" s="1" customFormat="1">
      <c r="A429" s="18">
        <v>38700</v>
      </c>
      <c r="B429" s="19">
        <v>15817.93</v>
      </c>
      <c r="C429" s="19">
        <v>15885.52</v>
      </c>
      <c r="D429" s="19">
        <v>15447.15</v>
      </c>
      <c r="E429" s="19">
        <v>15464.58</v>
      </c>
      <c r="F429" s="19">
        <f t="shared" si="44"/>
        <v>-2.0322569381127757</v>
      </c>
      <c r="G429" s="19"/>
      <c r="H429" s="19"/>
      <c r="I429" s="19"/>
      <c r="J429" s="19"/>
      <c r="K429" s="19"/>
      <c r="L429" s="19"/>
      <c r="M429" s="19"/>
      <c r="N429" s="51">
        <f t="shared" si="45"/>
        <v>-8.3588983600206301</v>
      </c>
      <c r="O429" s="51">
        <f t="shared" si="46"/>
        <v>16.964148256668569</v>
      </c>
      <c r="Q429" s="11">
        <v>38700</v>
      </c>
      <c r="R429" s="10">
        <v>5950</v>
      </c>
      <c r="S429" s="10">
        <v>5960</v>
      </c>
      <c r="T429" s="10">
        <v>5770</v>
      </c>
      <c r="U429" s="10">
        <v>5800</v>
      </c>
      <c r="V429" s="10">
        <v>12000100</v>
      </c>
      <c r="W429" s="10">
        <v>5800</v>
      </c>
      <c r="X429" s="19">
        <f t="shared" si="47"/>
        <v>-1.7241379310344827</v>
      </c>
      <c r="AF429" s="51">
        <f t="shared" si="49"/>
        <v>-5.1228735509830203</v>
      </c>
      <c r="AG429" s="51">
        <f t="shared" si="48"/>
        <v>8.831168711111232</v>
      </c>
    </row>
    <row r="430" spans="1:33" s="1" customFormat="1">
      <c r="A430" s="18">
        <v>38701</v>
      </c>
      <c r="B430" s="19">
        <v>15376.27</v>
      </c>
      <c r="C430" s="19">
        <v>15469.35</v>
      </c>
      <c r="D430" s="19">
        <v>15254.44</v>
      </c>
      <c r="E430" s="19">
        <v>15254.44</v>
      </c>
      <c r="F430" s="19">
        <f t="shared" si="44"/>
        <v>-1.377566138121094</v>
      </c>
      <c r="G430" s="19"/>
      <c r="H430" s="19"/>
      <c r="I430" s="19"/>
      <c r="J430" s="19"/>
      <c r="K430" s="19"/>
      <c r="L430" s="19"/>
      <c r="M430" s="19"/>
      <c r="N430" s="51">
        <f t="shared" si="45"/>
        <v>-2.5983672666985531</v>
      </c>
      <c r="O430" s="51">
        <f t="shared" si="46"/>
        <v>3.572185873434699</v>
      </c>
      <c r="Q430" s="11">
        <v>38701</v>
      </c>
      <c r="R430" s="10">
        <v>5700</v>
      </c>
      <c r="S430" s="10">
        <v>5720</v>
      </c>
      <c r="T430" s="10">
        <v>5600</v>
      </c>
      <c r="U430" s="10">
        <v>5670</v>
      </c>
      <c r="V430" s="10">
        <v>11987400</v>
      </c>
      <c r="W430" s="10">
        <v>5670</v>
      </c>
      <c r="X430" s="19">
        <f t="shared" si="47"/>
        <v>-2.2927689594356258</v>
      </c>
      <c r="AF430" s="51">
        <f t="shared" si="49"/>
        <v>-12.048381018980821</v>
      </c>
      <c r="AG430" s="51">
        <f t="shared" si="48"/>
        <v>27.620927482394212</v>
      </c>
    </row>
    <row r="431" spans="1:33" s="1" customFormat="1">
      <c r="A431" s="18">
        <v>38702</v>
      </c>
      <c r="B431" s="10">
        <v>15222</v>
      </c>
      <c r="C431" s="19">
        <v>15365.48</v>
      </c>
      <c r="D431" s="19">
        <v>15095.56</v>
      </c>
      <c r="E431" s="19">
        <v>15173.07</v>
      </c>
      <c r="F431" s="19">
        <f t="shared" si="44"/>
        <v>-0.5362790786571261</v>
      </c>
      <c r="G431" s="19"/>
      <c r="H431" s="19"/>
      <c r="I431" s="19"/>
      <c r="J431" s="19"/>
      <c r="K431" s="19"/>
      <c r="L431" s="19"/>
      <c r="M431" s="19"/>
      <c r="N431" s="51">
        <f t="shared" si="45"/>
        <v>-0.15184077153579376</v>
      </c>
      <c r="O431" s="51">
        <f t="shared" si="46"/>
        <v>8.1006127108542991E-2</v>
      </c>
      <c r="Q431" s="11">
        <v>38702</v>
      </c>
      <c r="R431" s="10">
        <v>5660</v>
      </c>
      <c r="S431" s="10">
        <v>5750</v>
      </c>
      <c r="T431" s="10">
        <v>5600</v>
      </c>
      <c r="U431" s="10">
        <v>5690</v>
      </c>
      <c r="V431" s="10">
        <v>11525100</v>
      </c>
      <c r="W431" s="10">
        <v>5690</v>
      </c>
      <c r="X431" s="19">
        <f t="shared" si="47"/>
        <v>0.35149384885764495</v>
      </c>
      <c r="AF431" s="51">
        <f t="shared" si="49"/>
        <v>4.3525669165662056E-2</v>
      </c>
      <c r="AG431" s="51">
        <f t="shared" si="48"/>
        <v>1.5310661055594848E-2</v>
      </c>
    </row>
    <row r="432" spans="1:33" s="1" customFormat="1">
      <c r="A432" s="18">
        <v>38705</v>
      </c>
      <c r="B432" s="19">
        <v>15252.15</v>
      </c>
      <c r="C432" s="19">
        <v>15391.48</v>
      </c>
      <c r="D432" s="10">
        <v>15196</v>
      </c>
      <c r="E432" s="19">
        <v>15391.48</v>
      </c>
      <c r="F432" s="19">
        <f t="shared" si="44"/>
        <v>1.4190318279983463</v>
      </c>
      <c r="G432" s="19"/>
      <c r="H432" s="19"/>
      <c r="I432" s="19"/>
      <c r="J432" s="19"/>
      <c r="K432" s="19"/>
      <c r="L432" s="19"/>
      <c r="M432" s="19"/>
      <c r="N432" s="51">
        <f t="shared" si="45"/>
        <v>2.8742934382906329</v>
      </c>
      <c r="O432" s="51">
        <f t="shared" si="46"/>
        <v>4.0867192600658866</v>
      </c>
      <c r="Q432" s="11">
        <v>38705</v>
      </c>
      <c r="R432" s="10">
        <v>5710</v>
      </c>
      <c r="S432" s="10">
        <v>5770</v>
      </c>
      <c r="T432" s="10">
        <v>5680</v>
      </c>
      <c r="U432" s="10">
        <v>5740</v>
      </c>
      <c r="V432" s="10">
        <v>5869500</v>
      </c>
      <c r="W432" s="10">
        <v>5740</v>
      </c>
      <c r="X432" s="19">
        <f t="shared" si="47"/>
        <v>0.87108013937282225</v>
      </c>
      <c r="AF432" s="51">
        <f t="shared" si="49"/>
        <v>0.66156850548243962</v>
      </c>
      <c r="AG432" s="51">
        <f t="shared" si="48"/>
        <v>0.57645635252031802</v>
      </c>
    </row>
    <row r="433" spans="1:33" s="1" customFormat="1">
      <c r="A433" s="18">
        <v>38706</v>
      </c>
      <c r="B433" s="19">
        <v>15388.71</v>
      </c>
      <c r="C433" s="19">
        <v>15647.69</v>
      </c>
      <c r="D433" s="19">
        <v>15365.39</v>
      </c>
      <c r="E433" s="19">
        <v>15641.26</v>
      </c>
      <c r="F433" s="19">
        <f t="shared" si="44"/>
        <v>1.596930170587284</v>
      </c>
      <c r="G433" s="19"/>
      <c r="H433" s="19"/>
      <c r="I433" s="19"/>
      <c r="J433" s="19"/>
      <c r="K433" s="19"/>
      <c r="L433" s="19"/>
      <c r="M433" s="19"/>
      <c r="N433" s="51">
        <f t="shared" si="45"/>
        <v>4.0938141839868143</v>
      </c>
      <c r="O433" s="51">
        <f t="shared" si="46"/>
        <v>6.5489373406265896</v>
      </c>
      <c r="Q433" s="11">
        <v>38706</v>
      </c>
      <c r="R433" s="10">
        <v>5740</v>
      </c>
      <c r="S433" s="10">
        <v>5800</v>
      </c>
      <c r="T433" s="10">
        <v>5710</v>
      </c>
      <c r="U433" s="10">
        <v>5780</v>
      </c>
      <c r="V433" s="10">
        <v>5660600</v>
      </c>
      <c r="W433" s="10">
        <v>5780</v>
      </c>
      <c r="X433" s="19">
        <f t="shared" si="47"/>
        <v>0.69204152249134954</v>
      </c>
      <c r="AF433" s="51">
        <f t="shared" si="49"/>
        <v>0.33181845364939577</v>
      </c>
      <c r="AG433" s="51">
        <f t="shared" si="48"/>
        <v>0.22972100809093615</v>
      </c>
    </row>
    <row r="434" spans="1:33" s="1" customFormat="1">
      <c r="A434" s="18">
        <v>38707</v>
      </c>
      <c r="B434" s="19">
        <v>15713.07</v>
      </c>
      <c r="C434" s="19">
        <v>16010.17</v>
      </c>
      <c r="D434" s="19">
        <v>15711.91</v>
      </c>
      <c r="E434" s="19">
        <v>15957.57</v>
      </c>
      <c r="F434" s="19">
        <f t="shared" si="44"/>
        <v>1.9821940307954125</v>
      </c>
      <c r="G434" s="19"/>
      <c r="H434" s="19"/>
      <c r="I434" s="19"/>
      <c r="J434" s="19"/>
      <c r="K434" s="19"/>
      <c r="L434" s="19"/>
      <c r="M434" s="19"/>
      <c r="N434" s="51">
        <f t="shared" si="45"/>
        <v>7.8211007351456523</v>
      </c>
      <c r="O434" s="51">
        <f t="shared" si="46"/>
        <v>15.524722265553796</v>
      </c>
      <c r="Q434" s="11">
        <v>38707</v>
      </c>
      <c r="R434" s="10">
        <v>5850</v>
      </c>
      <c r="S434" s="10">
        <v>5910</v>
      </c>
      <c r="T434" s="10">
        <v>5840</v>
      </c>
      <c r="U434" s="10">
        <v>5880</v>
      </c>
      <c r="V434" s="10">
        <v>8581600</v>
      </c>
      <c r="W434" s="10">
        <v>5880</v>
      </c>
      <c r="X434" s="19">
        <f t="shared" si="47"/>
        <v>1.7006802721088436</v>
      </c>
      <c r="AF434" s="51">
        <f t="shared" si="49"/>
        <v>4.9212243506305535</v>
      </c>
      <c r="AG434" s="51">
        <f t="shared" si="48"/>
        <v>8.3707470605679557</v>
      </c>
    </row>
    <row r="435" spans="1:33" s="1" customFormat="1">
      <c r="A435" s="18">
        <v>38708</v>
      </c>
      <c r="B435" s="19">
        <v>15975.99</v>
      </c>
      <c r="C435" s="19">
        <v>15991.3</v>
      </c>
      <c r="D435" s="19">
        <v>15759.73</v>
      </c>
      <c r="E435" s="19">
        <v>15941.37</v>
      </c>
      <c r="F435" s="19">
        <f t="shared" si="44"/>
        <v>-0.10162238251793232</v>
      </c>
      <c r="G435" s="19"/>
      <c r="H435" s="19"/>
      <c r="I435" s="19"/>
      <c r="J435" s="19"/>
      <c r="K435" s="19"/>
      <c r="L435" s="19"/>
      <c r="M435" s="19"/>
      <c r="N435" s="51">
        <f t="shared" si="45"/>
        <v>-9.6552050460488369E-4</v>
      </c>
      <c r="O435" s="51">
        <f t="shared" si="46"/>
        <v>9.5429357900967351E-5</v>
      </c>
      <c r="Q435" s="11">
        <v>38708</v>
      </c>
      <c r="R435" s="10">
        <v>5970</v>
      </c>
      <c r="S435" s="10">
        <v>6000</v>
      </c>
      <c r="T435" s="10">
        <v>5890</v>
      </c>
      <c r="U435" s="10">
        <v>6000</v>
      </c>
      <c r="V435" s="10">
        <v>13529900</v>
      </c>
      <c r="W435" s="10">
        <v>6000</v>
      </c>
      <c r="X435" s="19">
        <f t="shared" si="47"/>
        <v>2</v>
      </c>
      <c r="AF435" s="51">
        <f t="shared" si="49"/>
        <v>8.003214003363194</v>
      </c>
      <c r="AG435" s="51">
        <f t="shared" si="48"/>
        <v>16.008571249462715</v>
      </c>
    </row>
    <row r="436" spans="1:33" s="1" customFormat="1">
      <c r="A436" s="18">
        <v>38712</v>
      </c>
      <c r="B436" s="19">
        <v>16027.66</v>
      </c>
      <c r="C436" s="19">
        <v>16108.94</v>
      </c>
      <c r="D436" s="19">
        <v>16026.18</v>
      </c>
      <c r="E436" s="19">
        <v>16107.67</v>
      </c>
      <c r="F436" s="19">
        <f t="shared" si="44"/>
        <v>1.0324274088058625</v>
      </c>
      <c r="G436" s="19"/>
      <c r="H436" s="19"/>
      <c r="I436" s="19"/>
      <c r="J436" s="19"/>
      <c r="K436" s="19"/>
      <c r="L436" s="19"/>
      <c r="M436" s="19"/>
      <c r="N436" s="51">
        <f t="shared" si="45"/>
        <v>1.1094011658704908</v>
      </c>
      <c r="O436" s="51">
        <f t="shared" si="46"/>
        <v>1.1484660388671191</v>
      </c>
      <c r="Q436" s="11">
        <v>38712</v>
      </c>
      <c r="R436" s="10">
        <v>6010</v>
      </c>
      <c r="S436" s="10">
        <v>6030</v>
      </c>
      <c r="T436" s="10">
        <v>5950</v>
      </c>
      <c r="U436" s="10">
        <v>5970</v>
      </c>
      <c r="V436" s="10">
        <v>7423800</v>
      </c>
      <c r="W436" s="10">
        <v>5970</v>
      </c>
      <c r="X436" s="19">
        <f t="shared" si="47"/>
        <v>-0.50251256281407031</v>
      </c>
      <c r="AF436" s="51">
        <f t="shared" si="49"/>
        <v>-0.12669114356148262</v>
      </c>
      <c r="AG436" s="51">
        <f t="shared" si="48"/>
        <v>6.3629963633205597E-2</v>
      </c>
    </row>
    <row r="437" spans="1:33" s="1" customFormat="1">
      <c r="A437" s="18">
        <v>38713</v>
      </c>
      <c r="B437" s="19">
        <v>16033.94</v>
      </c>
      <c r="C437" s="19">
        <v>16079.18</v>
      </c>
      <c r="D437" s="19">
        <v>15962.73</v>
      </c>
      <c r="E437" s="19">
        <v>15969.4</v>
      </c>
      <c r="F437" s="19">
        <f t="shared" si="44"/>
        <v>-0.86584342555136962</v>
      </c>
      <c r="G437" s="19"/>
      <c r="H437" s="19"/>
      <c r="I437" s="19"/>
      <c r="J437" s="19"/>
      <c r="K437" s="19"/>
      <c r="L437" s="19"/>
      <c r="M437" s="19"/>
      <c r="N437" s="51">
        <f t="shared" si="45"/>
        <v>-0.64286582258304248</v>
      </c>
      <c r="O437" s="51">
        <f t="shared" si="46"/>
        <v>0.55483065712120161</v>
      </c>
      <c r="Q437" s="11">
        <v>38713</v>
      </c>
      <c r="R437" s="10">
        <v>5960</v>
      </c>
      <c r="S437" s="10">
        <v>5980</v>
      </c>
      <c r="T437" s="10">
        <v>5920</v>
      </c>
      <c r="U437" s="10">
        <v>5930</v>
      </c>
      <c r="V437" s="10">
        <v>5131300</v>
      </c>
      <c r="W437" s="10">
        <v>5930</v>
      </c>
      <c r="X437" s="19">
        <f t="shared" si="47"/>
        <v>-0.67453625632377734</v>
      </c>
      <c r="AF437" s="51">
        <f t="shared" si="49"/>
        <v>-0.30654803260038144</v>
      </c>
      <c r="AG437" s="51">
        <f t="shared" si="48"/>
        <v>0.20669566941900167</v>
      </c>
    </row>
    <row r="438" spans="1:33" s="1" customFormat="1">
      <c r="A438" s="18">
        <v>38714</v>
      </c>
      <c r="B438" s="19">
        <v>15920.67</v>
      </c>
      <c r="C438" s="19">
        <v>16194.61</v>
      </c>
      <c r="D438" s="19">
        <v>15911.23</v>
      </c>
      <c r="E438" s="19">
        <v>16194.61</v>
      </c>
      <c r="F438" s="19">
        <f t="shared" si="44"/>
        <v>1.3906478760525938</v>
      </c>
      <c r="G438" s="19"/>
      <c r="H438" s="19"/>
      <c r="I438" s="19"/>
      <c r="J438" s="19"/>
      <c r="K438" s="19"/>
      <c r="L438" s="19"/>
      <c r="M438" s="19"/>
      <c r="N438" s="51">
        <f t="shared" si="45"/>
        <v>2.7055671364364136</v>
      </c>
      <c r="O438" s="51">
        <f t="shared" si="46"/>
        <v>3.7700266489473542</v>
      </c>
      <c r="Q438" s="11">
        <v>38714</v>
      </c>
      <c r="R438" s="10">
        <v>5980</v>
      </c>
      <c r="S438" s="10">
        <v>6020</v>
      </c>
      <c r="T438" s="10">
        <v>5930</v>
      </c>
      <c r="U438" s="10">
        <v>5990</v>
      </c>
      <c r="V438" s="10">
        <v>7680100</v>
      </c>
      <c r="W438" s="10">
        <v>5990</v>
      </c>
      <c r="X438" s="19">
        <f t="shared" si="47"/>
        <v>1.001669449081803</v>
      </c>
      <c r="AF438" s="51">
        <f t="shared" si="49"/>
        <v>1.0058230065542046</v>
      </c>
      <c r="AG438" s="51">
        <f t="shared" si="48"/>
        <v>1.0077715339912114</v>
      </c>
    </row>
    <row r="439" spans="1:33" s="1" customFormat="1">
      <c r="A439" s="18">
        <v>38715</v>
      </c>
      <c r="B439" s="19">
        <v>16247.54</v>
      </c>
      <c r="C439" s="19">
        <v>16445.560000000001</v>
      </c>
      <c r="D439" s="19">
        <v>16246.67</v>
      </c>
      <c r="E439" s="19">
        <v>16344.2</v>
      </c>
      <c r="F439" s="19">
        <f t="shared" si="44"/>
        <v>0.91524822261108008</v>
      </c>
      <c r="G439" s="19"/>
      <c r="H439" s="19"/>
      <c r="I439" s="19"/>
      <c r="J439" s="19"/>
      <c r="K439" s="19"/>
      <c r="L439" s="19"/>
      <c r="M439" s="19"/>
      <c r="N439" s="51">
        <f t="shared" si="45"/>
        <v>0.77370505053487471</v>
      </c>
      <c r="O439" s="51">
        <f t="shared" si="46"/>
        <v>0.71028707034186156</v>
      </c>
      <c r="Q439" s="11">
        <v>38715</v>
      </c>
      <c r="R439" s="10">
        <v>6030</v>
      </c>
      <c r="S439" s="10">
        <v>6160</v>
      </c>
      <c r="T439" s="10">
        <v>6010</v>
      </c>
      <c r="U439" s="10">
        <v>6110</v>
      </c>
      <c r="V439" s="10">
        <v>13958700</v>
      </c>
      <c r="W439" s="10">
        <v>6110</v>
      </c>
      <c r="X439" s="19">
        <f t="shared" si="47"/>
        <v>1.9639934533551555</v>
      </c>
      <c r="AF439" s="51">
        <f t="shared" si="49"/>
        <v>7.5787529147365671</v>
      </c>
      <c r="AG439" s="51">
        <f t="shared" si="48"/>
        <v>14.886650682148977</v>
      </c>
    </row>
    <row r="440" spans="1:33" s="1" customFormat="1">
      <c r="A440" s="18">
        <v>38716</v>
      </c>
      <c r="B440" s="19">
        <v>16412.75</v>
      </c>
      <c r="C440" s="19">
        <v>16413.18</v>
      </c>
      <c r="D440" s="19">
        <v>16111.43</v>
      </c>
      <c r="E440" s="19">
        <v>16111.43</v>
      </c>
      <c r="F440" s="19">
        <f t="shared" si="44"/>
        <v>-1.4447507142444864</v>
      </c>
      <c r="G440" s="19"/>
      <c r="H440" s="19"/>
      <c r="I440" s="19"/>
      <c r="J440" s="19"/>
      <c r="K440" s="19"/>
      <c r="L440" s="19"/>
      <c r="M440" s="19"/>
      <c r="N440" s="51">
        <f t="shared" si="45"/>
        <v>-2.9982279717404485</v>
      </c>
      <c r="O440" s="51">
        <f t="shared" si="46"/>
        <v>4.3233414371039451</v>
      </c>
      <c r="Q440" s="11">
        <v>38716</v>
      </c>
      <c r="R440" s="10">
        <v>6160</v>
      </c>
      <c r="S440" s="10">
        <v>6180</v>
      </c>
      <c r="T440" s="10">
        <v>5990</v>
      </c>
      <c r="U440" s="10">
        <v>6120</v>
      </c>
      <c r="V440" s="10">
        <v>8162000</v>
      </c>
      <c r="W440" s="10">
        <v>6120</v>
      </c>
      <c r="X440" s="19">
        <f t="shared" si="47"/>
        <v>0.16339869281045752</v>
      </c>
      <c r="AF440" s="51">
        <f t="shared" si="49"/>
        <v>4.3840884780271434E-3</v>
      </c>
      <c r="AG440" s="51">
        <f t="shared" si="48"/>
        <v>7.1752837552356834E-4</v>
      </c>
    </row>
    <row r="441" spans="1:33" s="1" customFormat="1">
      <c r="A441" s="18">
        <v>38721</v>
      </c>
      <c r="B441" s="19">
        <v>16294.65</v>
      </c>
      <c r="C441" s="19">
        <v>16361.54</v>
      </c>
      <c r="D441" s="19">
        <v>16250.76</v>
      </c>
      <c r="E441" s="19">
        <v>16361.54</v>
      </c>
      <c r="F441" s="19">
        <f t="shared" si="44"/>
        <v>1.5286458365166151</v>
      </c>
      <c r="G441" s="19"/>
      <c r="H441" s="19"/>
      <c r="I441" s="19"/>
      <c r="J441" s="19"/>
      <c r="K441" s="19"/>
      <c r="L441" s="19"/>
      <c r="M441" s="19"/>
      <c r="N441" s="51">
        <f t="shared" si="45"/>
        <v>3.5916359127792532</v>
      </c>
      <c r="O441" s="51">
        <f t="shared" si="46"/>
        <v>5.5003425912885069</v>
      </c>
      <c r="Q441" s="11">
        <v>38721</v>
      </c>
      <c r="R441" s="10">
        <v>6130</v>
      </c>
      <c r="S441" s="10">
        <v>6140</v>
      </c>
      <c r="T441" s="10">
        <v>6070</v>
      </c>
      <c r="U441" s="10">
        <v>6110</v>
      </c>
      <c r="V441" s="10">
        <v>4944800</v>
      </c>
      <c r="W441" s="10">
        <v>6110</v>
      </c>
      <c r="X441" s="19">
        <f t="shared" si="47"/>
        <v>-0.16366612111292964</v>
      </c>
      <c r="AF441" s="51">
        <f t="shared" si="49"/>
        <v>-4.3625738086269716E-3</v>
      </c>
      <c r="AG441" s="51">
        <f t="shared" si="48"/>
        <v>7.128372458584392E-4</v>
      </c>
    </row>
    <row r="442" spans="1:33" s="1" customFormat="1">
      <c r="A442" s="18">
        <v>38722</v>
      </c>
      <c r="B442" s="19">
        <v>16441.27</v>
      </c>
      <c r="C442" s="19">
        <v>16474.52</v>
      </c>
      <c r="D442" s="19">
        <v>16368.51</v>
      </c>
      <c r="E442" s="19">
        <v>16425.37</v>
      </c>
      <c r="F442" s="19">
        <f t="shared" si="44"/>
        <v>0.38860616229648476</v>
      </c>
      <c r="G442" s="19"/>
      <c r="H442" s="19"/>
      <c r="I442" s="19"/>
      <c r="J442" s="19"/>
      <c r="K442" s="19"/>
      <c r="L442" s="19"/>
      <c r="M442" s="19"/>
      <c r="N442" s="51">
        <f t="shared" si="45"/>
        <v>5.9956131276678974E-2</v>
      </c>
      <c r="O442" s="51">
        <f t="shared" si="46"/>
        <v>2.3466309938461254E-2</v>
      </c>
      <c r="Q442" s="11">
        <v>38722</v>
      </c>
      <c r="R442" s="10">
        <v>6140</v>
      </c>
      <c r="S442" s="10">
        <v>6140</v>
      </c>
      <c r="T442" s="10">
        <v>6070</v>
      </c>
      <c r="U442" s="10">
        <v>6140</v>
      </c>
      <c r="V442" s="10">
        <v>7688300</v>
      </c>
      <c r="W442" s="10">
        <v>6140</v>
      </c>
      <c r="X442" s="19">
        <f t="shared" si="47"/>
        <v>0.48859934853420189</v>
      </c>
      <c r="AF442" s="51">
        <f t="shared" si="49"/>
        <v>0.11683489055323751</v>
      </c>
      <c r="AG442" s="51">
        <f t="shared" si="48"/>
        <v>5.7116739531676723E-2</v>
      </c>
    </row>
    <row r="443" spans="1:33" s="1" customFormat="1">
      <c r="A443" s="18">
        <v>38723</v>
      </c>
      <c r="B443" s="19">
        <v>16408.310000000001</v>
      </c>
      <c r="C443" s="19">
        <v>16479.55</v>
      </c>
      <c r="D443" s="19">
        <v>16320.43</v>
      </c>
      <c r="E443" s="19">
        <v>16428.21</v>
      </c>
      <c r="F443" s="19">
        <f t="shared" si="44"/>
        <v>1.7287336843150567E-2</v>
      </c>
      <c r="G443" s="19"/>
      <c r="H443" s="19"/>
      <c r="I443" s="19"/>
      <c r="J443" s="19"/>
      <c r="K443" s="19"/>
      <c r="L443" s="19"/>
      <c r="M443" s="19"/>
      <c r="N443" s="51">
        <f t="shared" si="45"/>
        <v>8.0873207764795456E-6</v>
      </c>
      <c r="O443" s="51">
        <f t="shared" si="46"/>
        <v>1.6233277987656874E-7</v>
      </c>
      <c r="Q443" s="11">
        <v>38723</v>
      </c>
      <c r="R443" s="10">
        <v>6140</v>
      </c>
      <c r="S443" s="10">
        <v>6150</v>
      </c>
      <c r="T443" s="10">
        <v>6090</v>
      </c>
      <c r="U443" s="10">
        <v>6110</v>
      </c>
      <c r="V443" s="10">
        <v>6309800</v>
      </c>
      <c r="W443" s="10">
        <v>6110</v>
      </c>
      <c r="X443" s="19">
        <f t="shared" si="47"/>
        <v>-0.49099836333878888</v>
      </c>
      <c r="AF443" s="51">
        <f t="shared" si="49"/>
        <v>-0.11817601135784314</v>
      </c>
      <c r="AG443" s="51">
        <f t="shared" si="48"/>
        <v>5.7992580892167453E-2</v>
      </c>
    </row>
    <row r="444" spans="1:33" s="1" customFormat="1">
      <c r="A444" s="18">
        <v>38727</v>
      </c>
      <c r="B444" s="19">
        <v>16487.05</v>
      </c>
      <c r="C444" s="19">
        <v>16487.05</v>
      </c>
      <c r="D444" s="19">
        <v>16124.35</v>
      </c>
      <c r="E444" s="19">
        <v>16124.35</v>
      </c>
      <c r="F444" s="19">
        <f t="shared" si="44"/>
        <v>-1.8844790642723506</v>
      </c>
      <c r="G444" s="19"/>
      <c r="H444" s="19"/>
      <c r="I444" s="19"/>
      <c r="J444" s="19"/>
      <c r="K444" s="19"/>
      <c r="L444" s="19"/>
      <c r="M444" s="19"/>
      <c r="N444" s="51">
        <f t="shared" si="45"/>
        <v>-6.6626489159059892</v>
      </c>
      <c r="O444" s="51">
        <f t="shared" si="46"/>
        <v>12.537065802660797</v>
      </c>
      <c r="Q444" s="11">
        <v>38727</v>
      </c>
      <c r="R444" s="10">
        <v>6120</v>
      </c>
      <c r="S444" s="10">
        <v>6120</v>
      </c>
      <c r="T444" s="10">
        <v>5950</v>
      </c>
      <c r="U444" s="10">
        <v>5980</v>
      </c>
      <c r="V444" s="10">
        <v>10543900</v>
      </c>
      <c r="W444" s="10">
        <v>5980</v>
      </c>
      <c r="X444" s="19">
        <f t="shared" si="47"/>
        <v>-2.1739130434782608</v>
      </c>
      <c r="AF444" s="51">
        <f t="shared" si="49"/>
        <v>-10.269894844892413</v>
      </c>
      <c r="AG444" s="51">
        <f t="shared" si="48"/>
        <v>22.323108103686632</v>
      </c>
    </row>
    <row r="445" spans="1:33" s="1" customFormat="1">
      <c r="A445" s="18">
        <v>38728</v>
      </c>
      <c r="B445" s="19">
        <v>16164.92</v>
      </c>
      <c r="C445" s="19">
        <v>16363.59</v>
      </c>
      <c r="D445" s="19">
        <v>16005.24</v>
      </c>
      <c r="E445" s="19">
        <v>16363.59</v>
      </c>
      <c r="F445" s="19">
        <f t="shared" si="44"/>
        <v>1.462026364630254</v>
      </c>
      <c r="G445" s="19"/>
      <c r="H445" s="19"/>
      <c r="I445" s="19"/>
      <c r="J445" s="19"/>
      <c r="K445" s="19"/>
      <c r="L445" s="19"/>
      <c r="M445" s="19"/>
      <c r="N445" s="51">
        <f t="shared" si="45"/>
        <v>3.1430062965222878</v>
      </c>
      <c r="O445" s="51">
        <f t="shared" si="46"/>
        <v>4.6039118681077724</v>
      </c>
      <c r="Q445" s="11">
        <v>38728</v>
      </c>
      <c r="R445" s="10">
        <v>5970</v>
      </c>
      <c r="S445" s="10">
        <v>6050</v>
      </c>
      <c r="T445" s="10">
        <v>5920</v>
      </c>
      <c r="U445" s="10">
        <v>6050</v>
      </c>
      <c r="V445" s="10">
        <v>8770600</v>
      </c>
      <c r="W445" s="10">
        <v>6050</v>
      </c>
      <c r="X445" s="19">
        <f t="shared" si="47"/>
        <v>1.1570247933884297</v>
      </c>
      <c r="AF445" s="51">
        <f t="shared" si="49"/>
        <v>1.5499922206972825</v>
      </c>
      <c r="AG445" s="51">
        <f t="shared" si="48"/>
        <v>1.7937945133416469</v>
      </c>
    </row>
    <row r="446" spans="1:33" s="1" customFormat="1">
      <c r="A446" s="18">
        <v>38729</v>
      </c>
      <c r="B446" s="19">
        <v>16426.689999999999</v>
      </c>
      <c r="C446" s="19">
        <v>16472.990000000002</v>
      </c>
      <c r="D446" s="19">
        <v>16310.45</v>
      </c>
      <c r="E446" s="19">
        <v>16445.189999999999</v>
      </c>
      <c r="F446" s="19">
        <f t="shared" si="44"/>
        <v>0.49619371986579996</v>
      </c>
      <c r="G446" s="19"/>
      <c r="H446" s="19"/>
      <c r="I446" s="19"/>
      <c r="J446" s="19"/>
      <c r="K446" s="19"/>
      <c r="L446" s="19"/>
      <c r="M446" s="19"/>
      <c r="N446" s="51">
        <f t="shared" si="45"/>
        <v>0.12423572832452509</v>
      </c>
      <c r="O446" s="51">
        <f t="shared" si="46"/>
        <v>6.199100546688989E-2</v>
      </c>
      <c r="Q446" s="11">
        <v>38729</v>
      </c>
      <c r="R446" s="10">
        <v>6100</v>
      </c>
      <c r="S446" s="10">
        <v>6110</v>
      </c>
      <c r="T446" s="10">
        <v>5980</v>
      </c>
      <c r="U446" s="10">
        <v>6060</v>
      </c>
      <c r="V446" s="10">
        <v>8561400</v>
      </c>
      <c r="W446" s="10">
        <v>6060</v>
      </c>
      <c r="X446" s="19">
        <f t="shared" si="47"/>
        <v>0.16501650165016502</v>
      </c>
      <c r="AF446" s="51">
        <f t="shared" si="49"/>
        <v>4.5153851857736554E-3</v>
      </c>
      <c r="AG446" s="51">
        <f t="shared" si="48"/>
        <v>7.4632227697135969E-4</v>
      </c>
    </row>
    <row r="447" spans="1:33" s="1" customFormat="1">
      <c r="A447" s="18">
        <v>38730</v>
      </c>
      <c r="B447" s="19">
        <v>16454.32</v>
      </c>
      <c r="C447" s="19">
        <v>16490.27</v>
      </c>
      <c r="D447" s="19">
        <v>16383.23</v>
      </c>
      <c r="E447" s="19">
        <v>16454.95</v>
      </c>
      <c r="F447" s="19">
        <f t="shared" si="44"/>
        <v>5.9313458868012585E-2</v>
      </c>
      <c r="G447" s="19"/>
      <c r="H447" s="19"/>
      <c r="I447" s="19"/>
      <c r="J447" s="19"/>
      <c r="K447" s="19"/>
      <c r="L447" s="19"/>
      <c r="M447" s="19"/>
      <c r="N447" s="51">
        <f t="shared" si="45"/>
        <v>2.3946716729310319E-4</v>
      </c>
      <c r="O447" s="51">
        <f t="shared" si="46"/>
        <v>1.4870582103725583E-5</v>
      </c>
      <c r="Q447" s="11">
        <v>38730</v>
      </c>
      <c r="R447" s="10">
        <v>6060</v>
      </c>
      <c r="S447" s="10">
        <v>6060</v>
      </c>
      <c r="T447" s="10">
        <v>5910</v>
      </c>
      <c r="U447" s="10">
        <v>5970</v>
      </c>
      <c r="V447" s="10">
        <v>9981400</v>
      </c>
      <c r="W447" s="10">
        <v>5970</v>
      </c>
      <c r="X447" s="19">
        <f t="shared" si="47"/>
        <v>-1.5075376884422109</v>
      </c>
      <c r="AF447" s="51">
        <f t="shared" si="49"/>
        <v>-3.4243099772652261</v>
      </c>
      <c r="AG447" s="51">
        <f t="shared" si="48"/>
        <v>5.1613593251144883</v>
      </c>
    </row>
    <row r="448" spans="1:33" s="1" customFormat="1">
      <c r="A448" s="18">
        <v>38733</v>
      </c>
      <c r="B448" s="19">
        <v>16360.04</v>
      </c>
      <c r="C448" s="19">
        <v>16387.63</v>
      </c>
      <c r="D448" s="19">
        <v>16221.59</v>
      </c>
      <c r="E448" s="19">
        <v>16268.03</v>
      </c>
      <c r="F448" s="19">
        <f t="shared" si="44"/>
        <v>-1.1490020610977485</v>
      </c>
      <c r="G448" s="19"/>
      <c r="H448" s="19"/>
      <c r="I448" s="19"/>
      <c r="J448" s="19"/>
      <c r="K448" s="19"/>
      <c r="L448" s="19"/>
      <c r="M448" s="19"/>
      <c r="N448" s="51">
        <f t="shared" si="45"/>
        <v>-1.5059148479876225</v>
      </c>
      <c r="O448" s="51">
        <f t="shared" si="46"/>
        <v>1.7261050393686967</v>
      </c>
      <c r="Q448" s="11">
        <v>38733</v>
      </c>
      <c r="R448" s="10">
        <v>5940</v>
      </c>
      <c r="S448" s="10">
        <v>5950</v>
      </c>
      <c r="T448" s="10">
        <v>5860</v>
      </c>
      <c r="U448" s="10">
        <v>5880</v>
      </c>
      <c r="V448" s="10">
        <v>6536800</v>
      </c>
      <c r="W448" s="10">
        <v>5880</v>
      </c>
      <c r="X448" s="19">
        <f t="shared" si="47"/>
        <v>-1.5306122448979591</v>
      </c>
      <c r="AF448" s="51">
        <f t="shared" si="49"/>
        <v>-3.5839964935726809</v>
      </c>
      <c r="AG448" s="51">
        <f t="shared" si="48"/>
        <v>5.4847491325217241</v>
      </c>
    </row>
    <row r="449" spans="1:33" s="1" customFormat="1">
      <c r="A449" s="18">
        <v>38734</v>
      </c>
      <c r="B449" s="19">
        <v>16152.07</v>
      </c>
      <c r="C449" s="19">
        <v>16324.17</v>
      </c>
      <c r="D449" s="19">
        <v>15805.95</v>
      </c>
      <c r="E449" s="19">
        <v>15805.95</v>
      </c>
      <c r="F449" s="19">
        <f t="shared" si="44"/>
        <v>-2.9234560402886247</v>
      </c>
      <c r="G449" s="19"/>
      <c r="H449" s="19"/>
      <c r="I449" s="19"/>
      <c r="J449" s="19"/>
      <c r="K449" s="19"/>
      <c r="L449" s="19"/>
      <c r="M449" s="19"/>
      <c r="N449" s="51">
        <f t="shared" si="45"/>
        <v>-24.914252337005898</v>
      </c>
      <c r="O449" s="51">
        <f t="shared" si="46"/>
        <v>72.766331122724068</v>
      </c>
      <c r="Q449" s="11">
        <v>38734</v>
      </c>
      <c r="R449" s="10">
        <v>5890</v>
      </c>
      <c r="S449" s="10">
        <v>6010</v>
      </c>
      <c r="T449" s="10">
        <v>5810</v>
      </c>
      <c r="U449" s="10">
        <v>5850</v>
      </c>
      <c r="V449" s="10">
        <v>10380900</v>
      </c>
      <c r="W449" s="10">
        <v>5850</v>
      </c>
      <c r="X449" s="19">
        <f t="shared" si="47"/>
        <v>-0.51282051282051277</v>
      </c>
      <c r="AF449" s="51">
        <f t="shared" si="49"/>
        <v>-0.13465287022259564</v>
      </c>
      <c r="AG449" s="51">
        <f t="shared" si="48"/>
        <v>6.9016694224065867E-2</v>
      </c>
    </row>
    <row r="450" spans="1:33" s="1" customFormat="1">
      <c r="A450" s="18">
        <v>38735</v>
      </c>
      <c r="B450" s="19">
        <v>15725.64</v>
      </c>
      <c r="C450" s="19">
        <v>15725.64</v>
      </c>
      <c r="D450" s="19">
        <v>15059.52</v>
      </c>
      <c r="E450" s="19">
        <v>15341.18</v>
      </c>
      <c r="F450" s="19">
        <f t="shared" si="44"/>
        <v>-3.0295583520954739</v>
      </c>
      <c r="G450" s="19"/>
      <c r="H450" s="19"/>
      <c r="I450" s="19"/>
      <c r="J450" s="19"/>
      <c r="K450" s="19"/>
      <c r="L450" s="19"/>
      <c r="M450" s="19"/>
      <c r="N450" s="51">
        <f t="shared" si="45"/>
        <v>-27.729346411120734</v>
      </c>
      <c r="O450" s="51">
        <f t="shared" si="46"/>
        <v>83.93044214879788</v>
      </c>
      <c r="Q450" s="11">
        <v>38735</v>
      </c>
      <c r="R450" s="10">
        <v>5860</v>
      </c>
      <c r="S450" s="10">
        <v>5890</v>
      </c>
      <c r="T450" s="10">
        <v>5600</v>
      </c>
      <c r="U450" s="10">
        <v>5780</v>
      </c>
      <c r="V450" s="10">
        <v>12999200</v>
      </c>
      <c r="W450" s="10">
        <v>5780</v>
      </c>
      <c r="X450" s="19">
        <f t="shared" si="47"/>
        <v>-1.2110726643598615</v>
      </c>
      <c r="AF450" s="51">
        <f t="shared" si="49"/>
        <v>-1.7750985676647506</v>
      </c>
      <c r="AG450" s="51">
        <f t="shared" si="48"/>
        <v>2.1492979844332534</v>
      </c>
    </row>
    <row r="451" spans="1:33" s="1" customFormat="1">
      <c r="A451" s="18">
        <v>38736</v>
      </c>
      <c r="B451" s="19">
        <v>15396.6</v>
      </c>
      <c r="C451" s="19">
        <v>15740.82</v>
      </c>
      <c r="D451" s="19">
        <v>15396.6</v>
      </c>
      <c r="E451" s="19">
        <v>15696.28</v>
      </c>
      <c r="F451" s="19">
        <f t="shared" si="44"/>
        <v>2.2623194795199906</v>
      </c>
      <c r="G451" s="19"/>
      <c r="H451" s="19"/>
      <c r="I451" s="19"/>
      <c r="J451" s="19"/>
      <c r="K451" s="19"/>
      <c r="L451" s="19"/>
      <c r="M451" s="19"/>
      <c r="N451" s="51">
        <f t="shared" si="45"/>
        <v>11.621570284768447</v>
      </c>
      <c r="O451" s="51">
        <f t="shared" si="46"/>
        <v>26.324072855494403</v>
      </c>
      <c r="Q451" s="11">
        <v>38736</v>
      </c>
      <c r="R451" s="10">
        <v>5820</v>
      </c>
      <c r="S451" s="10">
        <v>5940</v>
      </c>
      <c r="T451" s="10">
        <v>5820</v>
      </c>
      <c r="U451" s="10">
        <v>5910</v>
      </c>
      <c r="V451" s="10">
        <v>11115600</v>
      </c>
      <c r="W451" s="10">
        <v>5910</v>
      </c>
      <c r="X451" s="19">
        <f t="shared" si="47"/>
        <v>2.1996615905245349</v>
      </c>
      <c r="AF451" s="51">
        <f t="shared" si="49"/>
        <v>10.646974750714294</v>
      </c>
      <c r="AG451" s="51">
        <f t="shared" si="48"/>
        <v>23.422592650357824</v>
      </c>
    </row>
    <row r="452" spans="1:33" s="1" customFormat="1">
      <c r="A452" s="18">
        <v>38737</v>
      </c>
      <c r="B452" s="19">
        <v>15847.17</v>
      </c>
      <c r="C452" s="19">
        <v>15875.39</v>
      </c>
      <c r="D452" s="19">
        <v>15597.77</v>
      </c>
      <c r="E452" s="19">
        <v>15696.69</v>
      </c>
      <c r="F452" s="19">
        <f t="shared" si="44"/>
        <v>2.6120156542548427E-3</v>
      </c>
      <c r="G452" s="19"/>
      <c r="H452" s="19"/>
      <c r="I452" s="19"/>
      <c r="J452" s="19"/>
      <c r="K452" s="19"/>
      <c r="L452" s="19"/>
      <c r="M452" s="19"/>
      <c r="N452" s="51">
        <f t="shared" si="45"/>
        <v>1.572176942793386E-7</v>
      </c>
      <c r="O452" s="51">
        <f t="shared" si="46"/>
        <v>8.4853266129873604E-10</v>
      </c>
      <c r="Q452" s="11">
        <v>38737</v>
      </c>
      <c r="R452" s="10">
        <v>5970</v>
      </c>
      <c r="S452" s="10">
        <v>6000</v>
      </c>
      <c r="T452" s="10">
        <v>5920</v>
      </c>
      <c r="U452" s="10">
        <v>5990</v>
      </c>
      <c r="V452" s="10">
        <v>11776000</v>
      </c>
      <c r="W452" s="10">
        <v>5990</v>
      </c>
      <c r="X452" s="19">
        <f t="shared" si="47"/>
        <v>1.335559265442404</v>
      </c>
      <c r="AF452" s="51">
        <f t="shared" si="49"/>
        <v>2.3836951532366308</v>
      </c>
      <c r="AG452" s="51">
        <f t="shared" si="48"/>
        <v>3.1842044961040217</v>
      </c>
    </row>
    <row r="453" spans="1:33" s="1" customFormat="1">
      <c r="A453" s="18">
        <v>38740</v>
      </c>
      <c r="B453" s="19">
        <v>15497.61</v>
      </c>
      <c r="C453" s="19">
        <v>15564.9</v>
      </c>
      <c r="D453" s="19">
        <v>15312.71</v>
      </c>
      <c r="E453" s="19">
        <v>15360.65</v>
      </c>
      <c r="F453" s="19">
        <f t="shared" si="44"/>
        <v>-2.1876678395771068</v>
      </c>
      <c r="G453" s="19"/>
      <c r="H453" s="19"/>
      <c r="I453" s="19"/>
      <c r="J453" s="19"/>
      <c r="K453" s="19"/>
      <c r="L453" s="19"/>
      <c r="M453" s="19"/>
      <c r="N453" s="51">
        <f t="shared" si="45"/>
        <v>-10.430001268241469</v>
      </c>
      <c r="O453" s="51">
        <f t="shared" si="46"/>
        <v>22.788329042701093</v>
      </c>
      <c r="Q453" s="11">
        <v>38740</v>
      </c>
      <c r="R453" s="10">
        <v>5870</v>
      </c>
      <c r="S453" s="10">
        <v>5960</v>
      </c>
      <c r="T453" s="10">
        <v>5820</v>
      </c>
      <c r="U453" s="10">
        <v>5880</v>
      </c>
      <c r="V453" s="10">
        <v>8882500</v>
      </c>
      <c r="W453" s="10">
        <v>5880</v>
      </c>
      <c r="X453" s="19">
        <f t="shared" si="47"/>
        <v>-1.870748299319728</v>
      </c>
      <c r="AF453" s="51">
        <f t="shared" si="49"/>
        <v>-6.5442450931312681</v>
      </c>
      <c r="AG453" s="51">
        <f t="shared" si="48"/>
        <v>12.240882844168047</v>
      </c>
    </row>
    <row r="454" spans="1:33" s="1" customFormat="1">
      <c r="A454" s="18">
        <v>38741</v>
      </c>
      <c r="B454" s="19">
        <v>15470.91</v>
      </c>
      <c r="C454" s="19">
        <v>15685.14</v>
      </c>
      <c r="D454" s="19">
        <v>15470.39</v>
      </c>
      <c r="E454" s="19">
        <v>15648.89</v>
      </c>
      <c r="F454" s="19">
        <f t="shared" si="44"/>
        <v>1.8419197783357144</v>
      </c>
      <c r="G454" s="19"/>
      <c r="H454" s="19"/>
      <c r="I454" s="19"/>
      <c r="J454" s="19"/>
      <c r="K454" s="19"/>
      <c r="L454" s="19"/>
      <c r="M454" s="19"/>
      <c r="N454" s="51">
        <f t="shared" si="45"/>
        <v>6.2774134896437284</v>
      </c>
      <c r="O454" s="51">
        <f t="shared" si="46"/>
        <v>11.5799757102111</v>
      </c>
      <c r="Q454" s="11">
        <v>38741</v>
      </c>
      <c r="R454" s="10">
        <v>5930</v>
      </c>
      <c r="S454" s="10">
        <v>5940</v>
      </c>
      <c r="T454" s="10">
        <v>5860</v>
      </c>
      <c r="U454" s="10">
        <v>5920</v>
      </c>
      <c r="V454" s="10">
        <v>5985500</v>
      </c>
      <c r="W454" s="10">
        <v>5920</v>
      </c>
      <c r="X454" s="19">
        <f t="shared" si="47"/>
        <v>0.67567567567567566</v>
      </c>
      <c r="AF454" s="51">
        <f t="shared" si="49"/>
        <v>0.30883828862203871</v>
      </c>
      <c r="AG454" s="51">
        <f t="shared" si="48"/>
        <v>0.20875722553931331</v>
      </c>
    </row>
    <row r="455" spans="1:33" s="1" customFormat="1">
      <c r="A455" s="18">
        <v>38742</v>
      </c>
      <c r="B455" s="19">
        <v>15725.76</v>
      </c>
      <c r="C455" s="19">
        <v>15849.52</v>
      </c>
      <c r="D455" s="10">
        <v>15651</v>
      </c>
      <c r="E455" s="10">
        <v>15651</v>
      </c>
      <c r="F455" s="19">
        <f t="shared" si="44"/>
        <v>1.3481566673059754E-2</v>
      </c>
      <c r="G455" s="19"/>
      <c r="H455" s="19"/>
      <c r="I455" s="19"/>
      <c r="J455" s="19"/>
      <c r="K455" s="19"/>
      <c r="L455" s="19"/>
      <c r="M455" s="19"/>
      <c r="N455" s="51">
        <f t="shared" si="45"/>
        <v>4.3042857334448349E-6</v>
      </c>
      <c r="O455" s="51">
        <f t="shared" si="46"/>
        <v>7.0016671014528424E-8</v>
      </c>
      <c r="Q455" s="11">
        <v>38742</v>
      </c>
      <c r="R455" s="10">
        <v>5930</v>
      </c>
      <c r="S455" s="10">
        <v>5940</v>
      </c>
      <c r="T455" s="10">
        <v>5850</v>
      </c>
      <c r="U455" s="10">
        <v>5850</v>
      </c>
      <c r="V455" s="10">
        <v>6472600</v>
      </c>
      <c r="W455" s="10">
        <v>5850</v>
      </c>
      <c r="X455" s="19">
        <f t="shared" si="47"/>
        <v>-1.1965811965811968</v>
      </c>
      <c r="AF455" s="51">
        <f t="shared" si="49"/>
        <v>-1.7121227605295599</v>
      </c>
      <c r="AG455" s="51">
        <f t="shared" si="48"/>
        <v>2.0482353988582109</v>
      </c>
    </row>
    <row r="456" spans="1:33" s="1" customFormat="1">
      <c r="A456" s="18">
        <v>38743</v>
      </c>
      <c r="B456" s="19">
        <v>15783.7</v>
      </c>
      <c r="C456" s="19">
        <v>15891.02</v>
      </c>
      <c r="D456" s="19">
        <v>15764.89</v>
      </c>
      <c r="E456" s="19">
        <v>15891.02</v>
      </c>
      <c r="F456" s="19">
        <f t="shared" si="44"/>
        <v>1.5104127991784067</v>
      </c>
      <c r="G456" s="19"/>
      <c r="H456" s="19"/>
      <c r="I456" s="19"/>
      <c r="J456" s="19"/>
      <c r="K456" s="19"/>
      <c r="L456" s="19"/>
      <c r="M456" s="19"/>
      <c r="N456" s="51">
        <f t="shared" si="45"/>
        <v>3.4648724111417795</v>
      </c>
      <c r="O456" s="51">
        <f t="shared" si="46"/>
        <v>5.2430378866827327</v>
      </c>
      <c r="Q456" s="11">
        <v>38743</v>
      </c>
      <c r="R456" s="10">
        <v>5890</v>
      </c>
      <c r="S456" s="10">
        <v>5920</v>
      </c>
      <c r="T456" s="10">
        <v>5850</v>
      </c>
      <c r="U456" s="10">
        <v>5890</v>
      </c>
      <c r="V456" s="10">
        <v>5526000</v>
      </c>
      <c r="W456" s="10">
        <v>5890</v>
      </c>
      <c r="X456" s="19">
        <f t="shared" si="47"/>
        <v>0.6791171477079796</v>
      </c>
      <c r="AF456" s="51">
        <f t="shared" si="49"/>
        <v>0.31357956782829083</v>
      </c>
      <c r="AG456" s="51">
        <f t="shared" si="48"/>
        <v>0.21304123758707114</v>
      </c>
    </row>
    <row r="457" spans="1:33" s="1" customFormat="1">
      <c r="A457" s="18">
        <v>38744</v>
      </c>
      <c r="B457" s="19">
        <v>16079.94</v>
      </c>
      <c r="C457" s="19">
        <v>16460.68</v>
      </c>
      <c r="D457" s="19">
        <v>16079.92</v>
      </c>
      <c r="E457" s="19">
        <v>16460.68</v>
      </c>
      <c r="F457" s="19">
        <f t="shared" si="44"/>
        <v>3.4607318774194011</v>
      </c>
      <c r="G457" s="19"/>
      <c r="H457" s="19"/>
      <c r="I457" s="19"/>
      <c r="J457" s="19"/>
      <c r="K457" s="19"/>
      <c r="L457" s="19"/>
      <c r="M457" s="19"/>
      <c r="N457" s="51">
        <f t="shared" si="45"/>
        <v>41.548178398050169</v>
      </c>
      <c r="O457" s="51">
        <f t="shared" si="46"/>
        <v>143.90282405911918</v>
      </c>
      <c r="Q457" s="11">
        <v>38744</v>
      </c>
      <c r="R457" s="10">
        <v>5930</v>
      </c>
      <c r="S457" s="10">
        <v>5960</v>
      </c>
      <c r="T457" s="10">
        <v>5880</v>
      </c>
      <c r="U457" s="10">
        <v>5950</v>
      </c>
      <c r="V457" s="10">
        <v>9335700</v>
      </c>
      <c r="W457" s="10">
        <v>5950</v>
      </c>
      <c r="X457" s="19">
        <f t="shared" si="47"/>
        <v>1.0084033613445378</v>
      </c>
      <c r="AF457" s="51">
        <f t="shared" si="49"/>
        <v>1.026239696272284</v>
      </c>
      <c r="AG457" s="51">
        <f t="shared" si="48"/>
        <v>1.0351383839520816</v>
      </c>
    </row>
    <row r="458" spans="1:33" s="1" customFormat="1">
      <c r="A458" s="18">
        <v>38747</v>
      </c>
      <c r="B458" s="19">
        <v>16615.91</v>
      </c>
      <c r="C458" s="19">
        <v>16754.599999999999</v>
      </c>
      <c r="D458" s="19">
        <v>16538.72</v>
      </c>
      <c r="E458" s="19">
        <v>16551.23</v>
      </c>
      <c r="F458" s="19">
        <f t="shared" si="44"/>
        <v>0.54708924956030025</v>
      </c>
      <c r="G458" s="19"/>
      <c r="H458" s="19"/>
      <c r="I458" s="19"/>
      <c r="J458" s="19"/>
      <c r="K458" s="19"/>
      <c r="L458" s="19"/>
      <c r="M458" s="19"/>
      <c r="N458" s="51">
        <f t="shared" si="45"/>
        <v>0.16626105933048549</v>
      </c>
      <c r="O458" s="51">
        <f t="shared" si="46"/>
        <v>9.1422703047647116E-2</v>
      </c>
      <c r="Q458" s="11">
        <v>38747</v>
      </c>
      <c r="R458" s="10">
        <v>6040</v>
      </c>
      <c r="S458" s="10">
        <v>6090</v>
      </c>
      <c r="T458" s="10">
        <v>6010</v>
      </c>
      <c r="U458" s="10">
        <v>6020</v>
      </c>
      <c r="V458" s="10">
        <v>7651500</v>
      </c>
      <c r="W458" s="10">
        <v>6020</v>
      </c>
      <c r="X458" s="19">
        <f t="shared" si="47"/>
        <v>1.1627906976744187</v>
      </c>
      <c r="AF458" s="51">
        <f t="shared" si="49"/>
        <v>1.57327511624866</v>
      </c>
      <c r="AG458" s="51">
        <f t="shared" si="48"/>
        <v>1.8298109895994212</v>
      </c>
    </row>
    <row r="459" spans="1:33" s="1" customFormat="1">
      <c r="A459" s="18">
        <v>38748</v>
      </c>
      <c r="B459" s="19">
        <v>16603.900000000001</v>
      </c>
      <c r="C459" s="19">
        <v>16718.79</v>
      </c>
      <c r="D459" s="19">
        <v>16561.310000000001</v>
      </c>
      <c r="E459" s="19">
        <v>16649.82</v>
      </c>
      <c r="F459" s="19">
        <f t="shared" si="44"/>
        <v>0.59213853362979385</v>
      </c>
      <c r="G459" s="19"/>
      <c r="H459" s="19"/>
      <c r="I459" s="19"/>
      <c r="J459" s="19"/>
      <c r="K459" s="19"/>
      <c r="L459" s="19"/>
      <c r="M459" s="19"/>
      <c r="N459" s="51">
        <f t="shared" si="45"/>
        <v>0.21056385006701853</v>
      </c>
      <c r="O459" s="51">
        <f t="shared" si="46"/>
        <v>0.12526942496607599</v>
      </c>
      <c r="Q459" s="11">
        <v>38748</v>
      </c>
      <c r="R459" s="10">
        <v>6060</v>
      </c>
      <c r="S459" s="10">
        <v>6140</v>
      </c>
      <c r="T459" s="10">
        <v>6020</v>
      </c>
      <c r="U459" s="10">
        <v>6080</v>
      </c>
      <c r="V459" s="10">
        <v>9632700</v>
      </c>
      <c r="W459" s="10">
        <v>6080</v>
      </c>
      <c r="X459" s="19">
        <f t="shared" si="47"/>
        <v>0.98684210526315785</v>
      </c>
      <c r="AF459" s="51">
        <f t="shared" si="49"/>
        <v>0.96182603110377163</v>
      </c>
      <c r="AG459" s="51">
        <f t="shared" si="48"/>
        <v>0.9494280002823956</v>
      </c>
    </row>
    <row r="460" spans="1:33" s="1" customFormat="1">
      <c r="A460" s="18">
        <v>38749</v>
      </c>
      <c r="B460" s="19">
        <v>16594.900000000001</v>
      </c>
      <c r="C460" s="19">
        <v>16671.91</v>
      </c>
      <c r="D460" s="19">
        <v>16480.09</v>
      </c>
      <c r="E460" s="19">
        <v>16480.09</v>
      </c>
      <c r="F460" s="19">
        <f t="shared" si="44"/>
        <v>-1.0299094240383369</v>
      </c>
      <c r="G460" s="19"/>
      <c r="H460" s="19"/>
      <c r="I460" s="19"/>
      <c r="J460" s="19"/>
      <c r="K460" s="19"/>
      <c r="L460" s="19"/>
      <c r="M460" s="19"/>
      <c r="N460" s="51">
        <f t="shared" si="45"/>
        <v>-1.0835999020951022</v>
      </c>
      <c r="O460" s="51">
        <f t="shared" si="46"/>
        <v>1.1129917440299522</v>
      </c>
      <c r="Q460" s="11">
        <v>38749</v>
      </c>
      <c r="R460" s="10">
        <v>6080</v>
      </c>
      <c r="S460" s="10">
        <v>6130</v>
      </c>
      <c r="T460" s="10">
        <v>6010</v>
      </c>
      <c r="U460" s="10">
        <v>6060</v>
      </c>
      <c r="V460" s="10">
        <v>9115800</v>
      </c>
      <c r="W460" s="10">
        <v>6060</v>
      </c>
      <c r="X460" s="19">
        <f t="shared" si="47"/>
        <v>-0.33003300330033003</v>
      </c>
      <c r="AF460" s="51">
        <f t="shared" si="49"/>
        <v>-3.5860347216134368E-2</v>
      </c>
      <c r="AG460" s="51">
        <f t="shared" si="48"/>
        <v>1.1825494770684836E-2</v>
      </c>
    </row>
    <row r="461" spans="1:33" s="1" customFormat="1">
      <c r="A461" s="18">
        <v>38750</v>
      </c>
      <c r="B461" s="19">
        <v>16632.599999999999</v>
      </c>
      <c r="C461" s="19">
        <v>16736.18</v>
      </c>
      <c r="D461" s="19">
        <v>16611.53</v>
      </c>
      <c r="E461" s="19">
        <v>16710.55</v>
      </c>
      <c r="F461" s="19">
        <f t="shared" ref="F461:F524" si="50">(E461-E460)/E461*100</f>
        <v>1.3791287539907371</v>
      </c>
      <c r="G461" s="19"/>
      <c r="H461" s="19"/>
      <c r="I461" s="19"/>
      <c r="J461" s="19"/>
      <c r="K461" s="19"/>
      <c r="L461" s="19"/>
      <c r="M461" s="19"/>
      <c r="N461" s="51">
        <f t="shared" ref="N461:N524" si="51">(F461-F$4)^3</f>
        <v>2.6390217874004915</v>
      </c>
      <c r="O461" s="51">
        <f t="shared" ref="O461:O524" si="52">(F461-F$4)^4</f>
        <v>3.6469009466256144</v>
      </c>
      <c r="Q461" s="11">
        <v>38750</v>
      </c>
      <c r="R461" s="10">
        <v>6150</v>
      </c>
      <c r="S461" s="10">
        <v>6150</v>
      </c>
      <c r="T461" s="10">
        <v>6080</v>
      </c>
      <c r="U461" s="10">
        <v>6110</v>
      </c>
      <c r="V461" s="10">
        <v>7393300</v>
      </c>
      <c r="W461" s="10">
        <v>6110</v>
      </c>
      <c r="X461" s="19">
        <f t="shared" ref="X461:X524" si="53">(W461-W460)/W461*100</f>
        <v>0.81833060556464821</v>
      </c>
      <c r="AF461" s="51">
        <f t="shared" si="49"/>
        <v>0.54854552902555376</v>
      </c>
      <c r="AG461" s="51">
        <f t="shared" ref="AG461:AG524" si="54">(X461-X$4)^4</f>
        <v>0.44903849420800057</v>
      </c>
    </row>
    <row r="462" spans="1:33" s="1" customFormat="1">
      <c r="A462" s="18">
        <v>38751</v>
      </c>
      <c r="B462" s="19">
        <v>16596.21</v>
      </c>
      <c r="C462" s="19">
        <v>16665.099999999999</v>
      </c>
      <c r="D462" s="19">
        <v>16567.87</v>
      </c>
      <c r="E462" s="19">
        <v>16659.64</v>
      </c>
      <c r="F462" s="19">
        <f t="shared" si="50"/>
        <v>-0.30558883625336358</v>
      </c>
      <c r="G462" s="19"/>
      <c r="H462" s="19"/>
      <c r="I462" s="19"/>
      <c r="J462" s="19"/>
      <c r="K462" s="19"/>
      <c r="L462" s="19"/>
      <c r="M462" s="19"/>
      <c r="N462" s="51">
        <f t="shared" si="51"/>
        <v>-2.7764087156608438E-2</v>
      </c>
      <c r="O462" s="51">
        <f t="shared" si="52"/>
        <v>8.4070674558746668E-3</v>
      </c>
      <c r="Q462" s="11">
        <v>38751</v>
      </c>
      <c r="R462" s="10">
        <v>6060</v>
      </c>
      <c r="S462" s="10">
        <v>6110</v>
      </c>
      <c r="T462" s="10">
        <v>6030</v>
      </c>
      <c r="U462" s="10">
        <v>6090</v>
      </c>
      <c r="V462" s="10">
        <v>6102300</v>
      </c>
      <c r="W462" s="10">
        <v>6090</v>
      </c>
      <c r="X462" s="19">
        <f t="shared" si="53"/>
        <v>-0.32840722495894908</v>
      </c>
      <c r="AF462" s="51">
        <f t="shared" ref="AF462:AF525" si="55">(X462-X$4)^3</f>
        <v>-3.5332571540810188E-2</v>
      </c>
      <c r="AG462" s="51">
        <f t="shared" si="54"/>
        <v>1.1594009787072959E-2</v>
      </c>
    </row>
    <row r="463" spans="1:33" s="1" customFormat="1">
      <c r="A463" s="18">
        <v>38754</v>
      </c>
      <c r="B463" s="19">
        <v>16736.23</v>
      </c>
      <c r="C463" s="19">
        <v>16777.37</v>
      </c>
      <c r="D463" s="19">
        <v>16578.189999999999</v>
      </c>
      <c r="E463" s="19">
        <v>16747.759999999998</v>
      </c>
      <c r="F463" s="19">
        <f t="shared" si="50"/>
        <v>0.52615991631119019</v>
      </c>
      <c r="G463" s="19"/>
      <c r="H463" s="19"/>
      <c r="I463" s="19"/>
      <c r="J463" s="19"/>
      <c r="K463" s="19"/>
      <c r="L463" s="19"/>
      <c r="M463" s="19"/>
      <c r="N463" s="51">
        <f t="shared" si="51"/>
        <v>0.14798979022312808</v>
      </c>
      <c r="O463" s="51">
        <f t="shared" si="52"/>
        <v>7.8278471964706511E-2</v>
      </c>
      <c r="Q463" s="11">
        <v>38754</v>
      </c>
      <c r="R463" s="10">
        <v>6110</v>
      </c>
      <c r="S463" s="10">
        <v>6140</v>
      </c>
      <c r="T463" s="10">
        <v>6060</v>
      </c>
      <c r="U463" s="10">
        <v>6120</v>
      </c>
      <c r="V463" s="10">
        <v>7686200</v>
      </c>
      <c r="W463" s="10">
        <v>6120</v>
      </c>
      <c r="X463" s="19">
        <f t="shared" si="53"/>
        <v>0.49019607843137253</v>
      </c>
      <c r="AF463" s="51">
        <f t="shared" si="55"/>
        <v>0.11798344643251114</v>
      </c>
      <c r="AG463" s="51">
        <f t="shared" si="54"/>
        <v>5.7866618463019985E-2</v>
      </c>
    </row>
    <row r="464" spans="1:33" s="1" customFormat="1">
      <c r="A464" s="18">
        <v>38755</v>
      </c>
      <c r="B464" s="19">
        <v>16768.16</v>
      </c>
      <c r="C464" s="19">
        <v>16769.37</v>
      </c>
      <c r="D464" s="19">
        <v>16681.04</v>
      </c>
      <c r="E464" s="19">
        <v>16720.990000000002</v>
      </c>
      <c r="F464" s="19">
        <f t="shared" si="50"/>
        <v>-0.16009817600510973</v>
      </c>
      <c r="G464" s="19"/>
      <c r="H464" s="19"/>
      <c r="I464" s="19"/>
      <c r="J464" s="19"/>
      <c r="K464" s="19"/>
      <c r="L464" s="19"/>
      <c r="M464" s="19"/>
      <c r="N464" s="51">
        <f t="shared" si="51"/>
        <v>-3.8930852305809767E-3</v>
      </c>
      <c r="O464" s="51">
        <f t="shared" si="52"/>
        <v>6.124329507278299E-4</v>
      </c>
      <c r="Q464" s="11">
        <v>38755</v>
      </c>
      <c r="R464" s="10">
        <v>6130</v>
      </c>
      <c r="S464" s="10">
        <v>6160</v>
      </c>
      <c r="T464" s="10">
        <v>6100</v>
      </c>
      <c r="U464" s="10">
        <v>6120</v>
      </c>
      <c r="V464" s="10">
        <v>7837800</v>
      </c>
      <c r="W464" s="10">
        <v>6120</v>
      </c>
      <c r="X464" s="19">
        <f t="shared" si="53"/>
        <v>0</v>
      </c>
      <c r="AF464" s="51">
        <f t="shared" si="55"/>
        <v>1.9205286566845341E-11</v>
      </c>
      <c r="AG464" s="51">
        <f t="shared" si="54"/>
        <v>5.1431326109964725E-15</v>
      </c>
    </row>
    <row r="465" spans="1:33" s="1" customFormat="1">
      <c r="A465" s="18">
        <v>38756</v>
      </c>
      <c r="B465" s="19">
        <v>16609.96</v>
      </c>
      <c r="C465" s="19">
        <v>16682.91</v>
      </c>
      <c r="D465" s="19">
        <v>16272.68</v>
      </c>
      <c r="E465" s="19">
        <v>16272.68</v>
      </c>
      <c r="F465" s="19">
        <f t="shared" si="50"/>
        <v>-2.7549856569415812</v>
      </c>
      <c r="G465" s="19"/>
      <c r="H465" s="19"/>
      <c r="I465" s="19"/>
      <c r="J465" s="19"/>
      <c r="K465" s="19"/>
      <c r="L465" s="19"/>
      <c r="M465" s="19"/>
      <c r="N465" s="51">
        <f t="shared" si="51"/>
        <v>-20.846838566939283</v>
      </c>
      <c r="O465" s="51">
        <f t="shared" si="52"/>
        <v>57.374679311193546</v>
      </c>
      <c r="Q465" s="11">
        <v>38756</v>
      </c>
      <c r="R465" s="10">
        <v>6120</v>
      </c>
      <c r="S465" s="10">
        <v>6120</v>
      </c>
      <c r="T465" s="10">
        <v>6030</v>
      </c>
      <c r="U465" s="10">
        <v>6050</v>
      </c>
      <c r="V465" s="10">
        <v>8464900</v>
      </c>
      <c r="W465" s="10">
        <v>6050</v>
      </c>
      <c r="X465" s="19">
        <f t="shared" si="53"/>
        <v>-1.1570247933884297</v>
      </c>
      <c r="AF465" s="51">
        <f t="shared" si="55"/>
        <v>-1.5478412052984691</v>
      </c>
      <c r="AG465" s="51">
        <f t="shared" si="54"/>
        <v>1.7904761423599518</v>
      </c>
    </row>
    <row r="466" spans="1:33" s="1" customFormat="1">
      <c r="A466" s="18">
        <v>38757</v>
      </c>
      <c r="B466" s="19">
        <v>16444.740000000002</v>
      </c>
      <c r="C466" s="19">
        <v>16540.490000000002</v>
      </c>
      <c r="D466" s="19">
        <v>16351.43</v>
      </c>
      <c r="E466" s="19">
        <v>16439.669999999998</v>
      </c>
      <c r="F466" s="19">
        <f t="shared" si="50"/>
        <v>1.0157746475446161</v>
      </c>
      <c r="G466" s="19"/>
      <c r="H466" s="19"/>
      <c r="I466" s="19"/>
      <c r="J466" s="19"/>
      <c r="K466" s="19"/>
      <c r="L466" s="19"/>
      <c r="M466" s="19"/>
      <c r="N466" s="51">
        <f t="shared" si="51"/>
        <v>1.056719237985932</v>
      </c>
      <c r="O466" s="51">
        <f t="shared" si="52"/>
        <v>1.0763317513966308</v>
      </c>
      <c r="Q466" s="11">
        <v>38757</v>
      </c>
      <c r="R466" s="10">
        <v>6100</v>
      </c>
      <c r="S466" s="10">
        <v>6120</v>
      </c>
      <c r="T466" s="10">
        <v>6050</v>
      </c>
      <c r="U466" s="10">
        <v>6090</v>
      </c>
      <c r="V466" s="10">
        <v>8993400</v>
      </c>
      <c r="W466" s="10">
        <v>6090</v>
      </c>
      <c r="X466" s="19">
        <f t="shared" si="53"/>
        <v>0.65681444991789817</v>
      </c>
      <c r="AF466" s="51">
        <f t="shared" si="55"/>
        <v>0.2836999127099552</v>
      </c>
      <c r="AG466" s="51">
        <f t="shared" si="54"/>
        <v>0.18641417630782989</v>
      </c>
    </row>
    <row r="467" spans="1:33" s="1" customFormat="1">
      <c r="A467" s="18">
        <v>38758</v>
      </c>
      <c r="B467" s="19">
        <v>16525.5</v>
      </c>
      <c r="C467" s="19">
        <v>16525.5</v>
      </c>
      <c r="D467" s="19">
        <v>16090.93</v>
      </c>
      <c r="E467" s="19">
        <v>16257.83</v>
      </c>
      <c r="F467" s="19">
        <f t="shared" si="50"/>
        <v>-1.1184764510392735</v>
      </c>
      <c r="G467" s="19"/>
      <c r="H467" s="19"/>
      <c r="I467" s="19"/>
      <c r="J467" s="19"/>
      <c r="K467" s="19"/>
      <c r="L467" s="19"/>
      <c r="M467" s="19"/>
      <c r="N467" s="51">
        <f t="shared" si="51"/>
        <v>-1.3887757374578562</v>
      </c>
      <c r="O467" s="51">
        <f t="shared" si="52"/>
        <v>1.5494449853359396</v>
      </c>
      <c r="Q467" s="11">
        <v>38758</v>
      </c>
      <c r="R467" s="10">
        <v>6100</v>
      </c>
      <c r="S467" s="10">
        <v>6100</v>
      </c>
      <c r="T467" s="10">
        <v>6060</v>
      </c>
      <c r="U467" s="10">
        <v>6060</v>
      </c>
      <c r="V467" s="10">
        <v>8237200</v>
      </c>
      <c r="W467" s="10">
        <v>6060</v>
      </c>
      <c r="X467" s="19">
        <f t="shared" si="53"/>
        <v>-0.49504950495049505</v>
      </c>
      <c r="AF467" s="51">
        <f t="shared" si="55"/>
        <v>-0.12112698416977477</v>
      </c>
      <c r="AG467" s="51">
        <f t="shared" si="54"/>
        <v>5.9931416015062113E-2</v>
      </c>
    </row>
    <row r="468" spans="1:33" s="1" customFormat="1">
      <c r="A468" s="18">
        <v>38761</v>
      </c>
      <c r="B468" s="19">
        <v>16191.93</v>
      </c>
      <c r="C468" s="19">
        <v>16191.93</v>
      </c>
      <c r="D468" s="19">
        <v>15877.66</v>
      </c>
      <c r="E468" s="19">
        <v>15877.66</v>
      </c>
      <c r="F468" s="19">
        <f t="shared" si="50"/>
        <v>-2.3943704550922495</v>
      </c>
      <c r="G468" s="19"/>
      <c r="H468" s="19"/>
      <c r="I468" s="19"/>
      <c r="J468" s="19"/>
      <c r="K468" s="19"/>
      <c r="L468" s="19"/>
      <c r="M468" s="19"/>
      <c r="N468" s="51">
        <f t="shared" si="51"/>
        <v>-13.679102990195839</v>
      </c>
      <c r="O468" s="51">
        <f t="shared" si="52"/>
        <v>32.714741461405772</v>
      </c>
      <c r="Q468" s="11">
        <v>38761</v>
      </c>
      <c r="R468" s="10">
        <v>6010</v>
      </c>
      <c r="S468" s="10">
        <v>6200</v>
      </c>
      <c r="T468" s="10">
        <v>5980</v>
      </c>
      <c r="U468" s="10">
        <v>6130</v>
      </c>
      <c r="V468" s="10">
        <v>17949500</v>
      </c>
      <c r="W468" s="10">
        <v>6130</v>
      </c>
      <c r="X468" s="19">
        <f t="shared" si="53"/>
        <v>1.1419249592169658</v>
      </c>
      <c r="AF468" s="51">
        <f t="shared" si="55"/>
        <v>1.4901095754086031</v>
      </c>
      <c r="AG468" s="51">
        <f t="shared" si="54"/>
        <v>1.7019923641250569</v>
      </c>
    </row>
    <row r="469" spans="1:33" s="1" customFormat="1">
      <c r="A469" s="18">
        <v>38762</v>
      </c>
      <c r="B469" s="19">
        <v>15845.19</v>
      </c>
      <c r="C469" s="19">
        <v>16184.87</v>
      </c>
      <c r="D469" s="19">
        <v>15691.86</v>
      </c>
      <c r="E469" s="19">
        <v>16184.87</v>
      </c>
      <c r="F469" s="19">
        <f t="shared" si="50"/>
        <v>1.8981307851098028</v>
      </c>
      <c r="G469" s="19"/>
      <c r="H469" s="19"/>
      <c r="I469" s="19"/>
      <c r="J469" s="19"/>
      <c r="K469" s="19"/>
      <c r="L469" s="19"/>
      <c r="M469" s="19"/>
      <c r="N469" s="51">
        <f t="shared" si="51"/>
        <v>6.8689245476010647</v>
      </c>
      <c r="O469" s="51">
        <f t="shared" si="52"/>
        <v>13.057248248505239</v>
      </c>
      <c r="Q469" s="11">
        <v>38762</v>
      </c>
      <c r="R469" s="10">
        <v>6140</v>
      </c>
      <c r="S469" s="10">
        <v>6250</v>
      </c>
      <c r="T469" s="10">
        <v>6110</v>
      </c>
      <c r="U469" s="10">
        <v>6210</v>
      </c>
      <c r="V469" s="10">
        <v>14755600</v>
      </c>
      <c r="W469" s="10">
        <v>6210</v>
      </c>
      <c r="X469" s="19">
        <f t="shared" si="53"/>
        <v>1.288244766505636</v>
      </c>
      <c r="AF469" s="51">
        <f t="shared" si="55"/>
        <v>2.1392718335032477</v>
      </c>
      <c r="AG469" s="51">
        <f t="shared" si="54"/>
        <v>2.7564786358360691</v>
      </c>
    </row>
    <row r="470" spans="1:33" s="1" customFormat="1">
      <c r="A470" s="18">
        <v>38763</v>
      </c>
      <c r="B470" s="19">
        <v>16302.94</v>
      </c>
      <c r="C470" s="19">
        <v>16312.74</v>
      </c>
      <c r="D470" s="19">
        <v>15932.83</v>
      </c>
      <c r="E470" s="19">
        <v>15932.83</v>
      </c>
      <c r="F470" s="19">
        <f t="shared" si="50"/>
        <v>-1.5818909760538518</v>
      </c>
      <c r="G470" s="19"/>
      <c r="H470" s="19"/>
      <c r="I470" s="19"/>
      <c r="J470" s="19"/>
      <c r="K470" s="19"/>
      <c r="L470" s="19"/>
      <c r="M470" s="19"/>
      <c r="N470" s="51">
        <f t="shared" si="51"/>
        <v>-3.9376190121266008</v>
      </c>
      <c r="O470" s="51">
        <f t="shared" si="52"/>
        <v>6.2179170546679687</v>
      </c>
      <c r="Q470" s="11">
        <v>38763</v>
      </c>
      <c r="R470" s="10">
        <v>6220</v>
      </c>
      <c r="S470" s="10">
        <v>6250</v>
      </c>
      <c r="T470" s="10">
        <v>6180</v>
      </c>
      <c r="U470" s="10">
        <v>6220</v>
      </c>
      <c r="V470" s="10">
        <v>10024200</v>
      </c>
      <c r="W470" s="10">
        <v>6220</v>
      </c>
      <c r="X470" s="19">
        <f t="shared" si="53"/>
        <v>0.16077170418006431</v>
      </c>
      <c r="AF470" s="51">
        <f t="shared" si="55"/>
        <v>4.1763535426488849E-3</v>
      </c>
      <c r="AG470" s="51">
        <f t="shared" si="54"/>
        <v>6.7255789440949574E-4</v>
      </c>
    </row>
    <row r="471" spans="1:33" s="1" customFormat="1">
      <c r="A471" s="18">
        <v>38764</v>
      </c>
      <c r="B471" s="19">
        <v>15901.38</v>
      </c>
      <c r="C471" s="19">
        <v>16109.2</v>
      </c>
      <c r="D471" s="10">
        <v>15842</v>
      </c>
      <c r="E471" s="19">
        <v>16043.67</v>
      </c>
      <c r="F471" s="19">
        <f t="shared" si="50"/>
        <v>0.69086437205452456</v>
      </c>
      <c r="G471" s="19"/>
      <c r="H471" s="19"/>
      <c r="I471" s="19"/>
      <c r="J471" s="19"/>
      <c r="K471" s="19"/>
      <c r="L471" s="19"/>
      <c r="M471" s="19"/>
      <c r="N471" s="51">
        <f t="shared" si="51"/>
        <v>0.33374925629834756</v>
      </c>
      <c r="O471" s="51">
        <f t="shared" si="52"/>
        <v>0.23150501789471789</v>
      </c>
      <c r="Q471" s="11">
        <v>38764</v>
      </c>
      <c r="R471" s="10">
        <v>6200</v>
      </c>
      <c r="S471" s="10">
        <v>6320</v>
      </c>
      <c r="T471" s="10">
        <v>6190</v>
      </c>
      <c r="U471" s="10">
        <v>6320</v>
      </c>
      <c r="V471" s="10">
        <v>14019100</v>
      </c>
      <c r="W471" s="10">
        <v>6320</v>
      </c>
      <c r="X471" s="19">
        <f t="shared" si="53"/>
        <v>1.5822784810126582</v>
      </c>
      <c r="AF471" s="51">
        <f t="shared" si="55"/>
        <v>3.9634123394080465</v>
      </c>
      <c r="AG471" s="51">
        <f t="shared" si="54"/>
        <v>6.2722834489487749</v>
      </c>
    </row>
    <row r="472" spans="1:33" s="1" customFormat="1">
      <c r="A472" s="18">
        <v>38765</v>
      </c>
      <c r="B472" s="19">
        <v>16078.51</v>
      </c>
      <c r="C472" s="19">
        <v>16129.94</v>
      </c>
      <c r="D472" s="19">
        <v>15702.67</v>
      </c>
      <c r="E472" s="19">
        <v>15713.45</v>
      </c>
      <c r="F472" s="19">
        <f t="shared" si="50"/>
        <v>-2.101511762216441</v>
      </c>
      <c r="G472" s="19"/>
      <c r="H472" s="19"/>
      <c r="I472" s="19"/>
      <c r="J472" s="19"/>
      <c r="K472" s="19"/>
      <c r="L472" s="19"/>
      <c r="M472" s="19"/>
      <c r="N472" s="51">
        <f t="shared" si="51"/>
        <v>-9.2441630643740531</v>
      </c>
      <c r="O472" s="51">
        <f t="shared" si="52"/>
        <v>19.400970870850426</v>
      </c>
      <c r="Q472" s="11">
        <v>38765</v>
      </c>
      <c r="R472" s="10">
        <v>6390</v>
      </c>
      <c r="S472" s="10">
        <v>6560</v>
      </c>
      <c r="T472" s="10">
        <v>6340</v>
      </c>
      <c r="U472" s="10">
        <v>6420</v>
      </c>
      <c r="V472" s="10">
        <v>16464900</v>
      </c>
      <c r="W472" s="10">
        <v>6420</v>
      </c>
      <c r="X472" s="19">
        <f t="shared" si="53"/>
        <v>1.557632398753894</v>
      </c>
      <c r="AF472" s="51">
        <f t="shared" si="55"/>
        <v>3.7811063803453697</v>
      </c>
      <c r="AG472" s="51">
        <f t="shared" si="54"/>
        <v>5.8905863729579861</v>
      </c>
    </row>
    <row r="473" spans="1:33" s="1" customFormat="1">
      <c r="A473" s="18">
        <v>38768</v>
      </c>
      <c r="B473" s="19">
        <v>15620.58</v>
      </c>
      <c r="C473" s="19">
        <v>15661.85</v>
      </c>
      <c r="D473" s="19">
        <v>15389.58</v>
      </c>
      <c r="E473" s="19">
        <v>15437.93</v>
      </c>
      <c r="F473" s="19">
        <f t="shared" si="50"/>
        <v>-1.7846952279223991</v>
      </c>
      <c r="G473" s="19"/>
      <c r="H473" s="19"/>
      <c r="I473" s="19"/>
      <c r="J473" s="19"/>
      <c r="K473" s="19"/>
      <c r="L473" s="19"/>
      <c r="M473" s="19"/>
      <c r="N473" s="51">
        <f t="shared" si="51"/>
        <v>-5.6579269971886257</v>
      </c>
      <c r="O473" s="51">
        <f t="shared" si="52"/>
        <v>10.081917038498938</v>
      </c>
      <c r="Q473" s="11">
        <v>38768</v>
      </c>
      <c r="R473" s="10">
        <v>6350</v>
      </c>
      <c r="S473" s="10">
        <v>6500</v>
      </c>
      <c r="T473" s="10">
        <v>6330</v>
      </c>
      <c r="U473" s="10">
        <v>6380</v>
      </c>
      <c r="V473" s="10">
        <v>9650900</v>
      </c>
      <c r="W473" s="10">
        <v>6380</v>
      </c>
      <c r="X473" s="19">
        <f t="shared" si="53"/>
        <v>-0.62695924764890276</v>
      </c>
      <c r="AF473" s="51">
        <f t="shared" si="55"/>
        <v>-0.24612816206476973</v>
      </c>
      <c r="AG473" s="51">
        <f t="shared" si="54"/>
        <v>0.15424641474429368</v>
      </c>
    </row>
    <row r="474" spans="1:33" s="1" customFormat="1">
      <c r="A474" s="18">
        <v>38769</v>
      </c>
      <c r="B474" s="19">
        <v>15602.83</v>
      </c>
      <c r="C474" s="19">
        <v>15894.94</v>
      </c>
      <c r="D474" s="19">
        <v>15573.71</v>
      </c>
      <c r="E474" s="19">
        <v>15894.94</v>
      </c>
      <c r="F474" s="19">
        <f t="shared" si="50"/>
        <v>2.8751917276818926</v>
      </c>
      <c r="G474" s="19"/>
      <c r="H474" s="19"/>
      <c r="I474" s="19"/>
      <c r="J474" s="19"/>
      <c r="K474" s="19"/>
      <c r="L474" s="19"/>
      <c r="M474" s="19"/>
      <c r="N474" s="51">
        <f t="shared" si="51"/>
        <v>23.837566028311926</v>
      </c>
      <c r="O474" s="51">
        <f t="shared" si="52"/>
        <v>68.603964262333704</v>
      </c>
      <c r="Q474" s="11">
        <v>38769</v>
      </c>
      <c r="R474" s="10">
        <v>6380</v>
      </c>
      <c r="S474" s="10">
        <v>6440</v>
      </c>
      <c r="T474" s="10">
        <v>6250</v>
      </c>
      <c r="U474" s="10">
        <v>6390</v>
      </c>
      <c r="V474" s="10">
        <v>9686500</v>
      </c>
      <c r="W474" s="10">
        <v>6390</v>
      </c>
      <c r="X474" s="19">
        <f t="shared" si="53"/>
        <v>0.1564945226917058</v>
      </c>
      <c r="AF474" s="51">
        <f t="shared" si="55"/>
        <v>3.8523439041147512E-3</v>
      </c>
      <c r="AG474" s="51">
        <f t="shared" si="54"/>
        <v>6.0390236956459379E-4</v>
      </c>
    </row>
    <row r="475" spans="1:33" s="1" customFormat="1">
      <c r="A475" s="18">
        <v>38770</v>
      </c>
      <c r="B475" s="19">
        <v>15882.64</v>
      </c>
      <c r="C475" s="10">
        <v>15923</v>
      </c>
      <c r="D475" s="19">
        <v>15679.91</v>
      </c>
      <c r="E475" s="19">
        <v>15781.78</v>
      </c>
      <c r="F475" s="19">
        <f t="shared" si="50"/>
        <v>-0.71702938451809528</v>
      </c>
      <c r="G475" s="19"/>
      <c r="H475" s="19"/>
      <c r="I475" s="19"/>
      <c r="J475" s="19"/>
      <c r="K475" s="19"/>
      <c r="L475" s="19"/>
      <c r="M475" s="19"/>
      <c r="N475" s="51">
        <f t="shared" si="51"/>
        <v>-0.36436797463474579</v>
      </c>
      <c r="O475" s="51">
        <f t="shared" si="52"/>
        <v>0.26024771881856601</v>
      </c>
      <c r="Q475" s="11">
        <v>38770</v>
      </c>
      <c r="R475" s="10">
        <v>6350</v>
      </c>
      <c r="S475" s="10">
        <v>6360</v>
      </c>
      <c r="T475" s="10">
        <v>6250</v>
      </c>
      <c r="U475" s="10">
        <v>6280</v>
      </c>
      <c r="V475" s="10">
        <v>9087000</v>
      </c>
      <c r="W475" s="10">
        <v>6280</v>
      </c>
      <c r="X475" s="19">
        <f t="shared" si="53"/>
        <v>-1.7515923566878981</v>
      </c>
      <c r="AF475" s="51">
        <f t="shared" si="55"/>
        <v>-5.3715535984233469</v>
      </c>
      <c r="AG475" s="51">
        <f t="shared" si="54"/>
        <v>9.4073337365475904</v>
      </c>
    </row>
    <row r="476" spans="1:33" s="1" customFormat="1">
      <c r="A476" s="18">
        <v>38771</v>
      </c>
      <c r="B476" s="19">
        <v>15908.87</v>
      </c>
      <c r="C476" s="19">
        <v>16096.1</v>
      </c>
      <c r="D476" s="19">
        <v>15892.51</v>
      </c>
      <c r="E476" s="19">
        <v>16096.1</v>
      </c>
      <c r="F476" s="19">
        <f t="shared" si="50"/>
        <v>1.9527711681711701</v>
      </c>
      <c r="G476" s="19"/>
      <c r="H476" s="19"/>
      <c r="I476" s="19"/>
      <c r="J476" s="19"/>
      <c r="K476" s="19"/>
      <c r="L476" s="19"/>
      <c r="M476" s="19"/>
      <c r="N476" s="51">
        <f t="shared" si="51"/>
        <v>7.4784396747997208</v>
      </c>
      <c r="O476" s="51">
        <f t="shared" si="52"/>
        <v>14.624510085570945</v>
      </c>
      <c r="Q476" s="11">
        <v>38771</v>
      </c>
      <c r="R476" s="10">
        <v>6350</v>
      </c>
      <c r="S476" s="10">
        <v>6390</v>
      </c>
      <c r="T476" s="10">
        <v>6310</v>
      </c>
      <c r="U476" s="10">
        <v>6350</v>
      </c>
      <c r="V476" s="10">
        <v>6403100</v>
      </c>
      <c r="W476" s="10">
        <v>6350</v>
      </c>
      <c r="X476" s="19">
        <f t="shared" si="53"/>
        <v>1.1023622047244095</v>
      </c>
      <c r="AF476" s="51">
        <f t="shared" si="55"/>
        <v>1.3405697530018044</v>
      </c>
      <c r="AG476" s="51">
        <f t="shared" si="54"/>
        <v>1.4781524300751026</v>
      </c>
    </row>
    <row r="477" spans="1:33" s="1" customFormat="1">
      <c r="A477" s="18">
        <v>38772</v>
      </c>
      <c r="B477" s="19">
        <v>16034.67</v>
      </c>
      <c r="C477" s="19">
        <v>16118.11</v>
      </c>
      <c r="D477" s="19">
        <v>15947.04</v>
      </c>
      <c r="E477" s="19">
        <v>16101.91</v>
      </c>
      <c r="F477" s="19">
        <f t="shared" si="50"/>
        <v>3.6082675906147103E-2</v>
      </c>
      <c r="G477" s="19"/>
      <c r="H477" s="19"/>
      <c r="I477" s="19"/>
      <c r="J477" s="19"/>
      <c r="K477" s="19"/>
      <c r="L477" s="19"/>
      <c r="M477" s="19"/>
      <c r="N477" s="51">
        <f t="shared" si="51"/>
        <v>5.8718009742303301E-5</v>
      </c>
      <c r="O477" s="51">
        <f t="shared" si="52"/>
        <v>2.2822423966485337E-6</v>
      </c>
      <c r="Q477" s="11">
        <v>38772</v>
      </c>
      <c r="R477" s="10">
        <v>6360</v>
      </c>
      <c r="S477" s="10">
        <v>6370</v>
      </c>
      <c r="T477" s="10">
        <v>6260</v>
      </c>
      <c r="U477" s="10">
        <v>6330</v>
      </c>
      <c r="V477" s="10">
        <v>5729800</v>
      </c>
      <c r="W477" s="10">
        <v>6330</v>
      </c>
      <c r="X477" s="19">
        <f t="shared" si="53"/>
        <v>-0.31595576619273302</v>
      </c>
      <c r="AF477" s="51">
        <f t="shared" si="55"/>
        <v>-3.1461113599602901E-2</v>
      </c>
      <c r="AG477" s="51">
        <f t="shared" si="54"/>
        <v>9.9318950370731532E-3</v>
      </c>
    </row>
    <row r="478" spans="1:33" s="1" customFormat="1">
      <c r="A478" s="18">
        <v>38775</v>
      </c>
      <c r="B478" s="19">
        <v>16156.15</v>
      </c>
      <c r="C478" s="19">
        <v>16290.15</v>
      </c>
      <c r="D478" s="19">
        <v>16123.29</v>
      </c>
      <c r="E478" s="19">
        <v>16192.95</v>
      </c>
      <c r="F478" s="19">
        <f t="shared" si="50"/>
        <v>0.56221997844741611</v>
      </c>
      <c r="G478" s="19"/>
      <c r="H478" s="19"/>
      <c r="I478" s="19"/>
      <c r="J478" s="19"/>
      <c r="K478" s="19"/>
      <c r="L478" s="19"/>
      <c r="M478" s="19"/>
      <c r="N478" s="51">
        <f t="shared" si="51"/>
        <v>0.18036705300844938</v>
      </c>
      <c r="O478" s="51">
        <f t="shared" si="52"/>
        <v>0.10190831307493749</v>
      </c>
      <c r="Q478" s="11">
        <v>38775</v>
      </c>
      <c r="R478" s="10">
        <v>6260</v>
      </c>
      <c r="S478" s="10">
        <v>6350</v>
      </c>
      <c r="T478" s="10">
        <v>6240</v>
      </c>
      <c r="U478" s="10">
        <v>6240</v>
      </c>
      <c r="V478" s="10">
        <v>7351200</v>
      </c>
      <c r="W478" s="10">
        <v>6240</v>
      </c>
      <c r="X478" s="19">
        <f t="shared" si="53"/>
        <v>-1.4423076923076923</v>
      </c>
      <c r="AF478" s="51">
        <f t="shared" si="55"/>
        <v>-2.9986917607803223</v>
      </c>
      <c r="AG478" s="51">
        <f t="shared" si="54"/>
        <v>4.3242331505141403</v>
      </c>
    </row>
    <row r="479" spans="1:33" s="1" customFormat="1">
      <c r="A479" s="18">
        <v>38776</v>
      </c>
      <c r="B479" s="19">
        <v>16218.62</v>
      </c>
      <c r="C479" s="19">
        <v>16229.68</v>
      </c>
      <c r="D479" s="19">
        <v>15953.32</v>
      </c>
      <c r="E479" s="19">
        <v>16205.43</v>
      </c>
      <c r="F479" s="19">
        <f t="shared" si="50"/>
        <v>7.7011224015651317E-2</v>
      </c>
      <c r="G479" s="19"/>
      <c r="H479" s="19"/>
      <c r="I479" s="19"/>
      <c r="J479" s="19"/>
      <c r="K479" s="19"/>
      <c r="L479" s="19"/>
      <c r="M479" s="19"/>
      <c r="N479" s="51">
        <f t="shared" si="51"/>
        <v>5.081006545764146E-4</v>
      </c>
      <c r="O479" s="51">
        <f t="shared" si="52"/>
        <v>4.0544598665576473E-5</v>
      </c>
      <c r="Q479" s="11">
        <v>38776</v>
      </c>
      <c r="R479" s="10">
        <v>6260</v>
      </c>
      <c r="S479" s="10">
        <v>6280</v>
      </c>
      <c r="T479" s="10">
        <v>6210</v>
      </c>
      <c r="U479" s="10">
        <v>6250</v>
      </c>
      <c r="V479" s="10">
        <v>6729000</v>
      </c>
      <c r="W479" s="10">
        <v>6250</v>
      </c>
      <c r="X479" s="19">
        <f t="shared" si="53"/>
        <v>0.16</v>
      </c>
      <c r="AF479" s="51">
        <f t="shared" si="55"/>
        <v>4.1166013102321873E-3</v>
      </c>
      <c r="AG479" s="51">
        <f t="shared" si="54"/>
        <v>6.5975862622288711E-4</v>
      </c>
    </row>
    <row r="480" spans="1:33" s="1" customFormat="1">
      <c r="A480" s="18">
        <v>38777</v>
      </c>
      <c r="B480" s="19">
        <v>16026.82</v>
      </c>
      <c r="C480" s="19">
        <v>16053.3</v>
      </c>
      <c r="D480" s="19">
        <v>15910.65</v>
      </c>
      <c r="E480" s="19">
        <v>15964.46</v>
      </c>
      <c r="F480" s="19">
        <f t="shared" si="50"/>
        <v>-1.5094152887100545</v>
      </c>
      <c r="G480" s="19"/>
      <c r="H480" s="19"/>
      <c r="I480" s="19"/>
      <c r="J480" s="19"/>
      <c r="K480" s="19"/>
      <c r="L480" s="19"/>
      <c r="M480" s="19"/>
      <c r="N480" s="51">
        <f t="shared" si="51"/>
        <v>-3.4199514241922553</v>
      </c>
      <c r="O480" s="51">
        <f t="shared" si="52"/>
        <v>5.1526018294118732</v>
      </c>
      <c r="Q480" s="11">
        <v>38777</v>
      </c>
      <c r="R480" s="10">
        <v>6190</v>
      </c>
      <c r="S480" s="10">
        <v>6220</v>
      </c>
      <c r="T480" s="10">
        <v>6150</v>
      </c>
      <c r="U480" s="10">
        <v>6150</v>
      </c>
      <c r="V480" s="10">
        <v>7896100</v>
      </c>
      <c r="W480" s="10">
        <v>6150</v>
      </c>
      <c r="X480" s="19">
        <f t="shared" si="53"/>
        <v>-1.6260162601626018</v>
      </c>
      <c r="AF480" s="51">
        <f t="shared" si="55"/>
        <v>-4.2969475820163829</v>
      </c>
      <c r="AG480" s="51">
        <f t="shared" si="54"/>
        <v>6.9857559245127172</v>
      </c>
    </row>
    <row r="481" spans="1:33" s="1" customFormat="1">
      <c r="A481" s="18">
        <v>38778</v>
      </c>
      <c r="B481" s="19">
        <v>16068.76</v>
      </c>
      <c r="C481" s="19">
        <v>16106.26</v>
      </c>
      <c r="D481" s="19">
        <v>15879.71</v>
      </c>
      <c r="E481" s="19">
        <v>15909.76</v>
      </c>
      <c r="F481" s="19">
        <f t="shared" si="50"/>
        <v>-0.34381411158935715</v>
      </c>
      <c r="G481" s="19"/>
      <c r="H481" s="19"/>
      <c r="I481" s="19"/>
      <c r="J481" s="19"/>
      <c r="K481" s="19"/>
      <c r="L481" s="19"/>
      <c r="M481" s="19"/>
      <c r="N481" s="51">
        <f t="shared" si="51"/>
        <v>-3.9661918866186335E-2</v>
      </c>
      <c r="O481" s="51">
        <f t="shared" si="52"/>
        <v>1.3525862319015203E-2</v>
      </c>
      <c r="Q481" s="11">
        <v>38778</v>
      </c>
      <c r="R481" s="10">
        <v>6210</v>
      </c>
      <c r="S481" s="10">
        <v>6280</v>
      </c>
      <c r="T481" s="10">
        <v>6180</v>
      </c>
      <c r="U481" s="10">
        <v>6210</v>
      </c>
      <c r="V481" s="10">
        <v>7376500</v>
      </c>
      <c r="W481" s="10">
        <v>6210</v>
      </c>
      <c r="X481" s="19">
        <f t="shared" si="53"/>
        <v>0.96618357487922701</v>
      </c>
      <c r="AF481" s="51">
        <f t="shared" si="55"/>
        <v>0.9026928897658244</v>
      </c>
      <c r="AG481" s="51">
        <f t="shared" si="54"/>
        <v>0.87240878238059827</v>
      </c>
    </row>
    <row r="482" spans="1:33" s="1" customFormat="1">
      <c r="A482" s="18">
        <v>38779</v>
      </c>
      <c r="B482" s="19">
        <v>15835.43</v>
      </c>
      <c r="C482" s="19">
        <v>15897.29</v>
      </c>
      <c r="D482" s="19">
        <v>15658.64</v>
      </c>
      <c r="E482" s="19">
        <v>15663.34</v>
      </c>
      <c r="F482" s="19">
        <f t="shared" si="50"/>
        <v>-1.5732276768556392</v>
      </c>
      <c r="G482" s="19"/>
      <c r="H482" s="19"/>
      <c r="I482" s="19"/>
      <c r="J482" s="19"/>
      <c r="K482" s="19"/>
      <c r="L482" s="19"/>
      <c r="M482" s="19"/>
      <c r="N482" s="51">
        <f t="shared" si="51"/>
        <v>-3.8731661477084343</v>
      </c>
      <c r="O482" s="51">
        <f t="shared" si="52"/>
        <v>6.082584764893098</v>
      </c>
      <c r="Q482" s="11">
        <v>38779</v>
      </c>
      <c r="R482" s="10">
        <v>6170</v>
      </c>
      <c r="S482" s="10">
        <v>6180</v>
      </c>
      <c r="T482" s="10">
        <v>6080</v>
      </c>
      <c r="U482" s="10">
        <v>6120</v>
      </c>
      <c r="V482" s="10">
        <v>7289300</v>
      </c>
      <c r="W482" s="10">
        <v>6120</v>
      </c>
      <c r="X482" s="19">
        <f t="shared" si="53"/>
        <v>-1.4705882352941175</v>
      </c>
      <c r="AF482" s="51">
        <f t="shared" si="55"/>
        <v>-3.178600753292808</v>
      </c>
      <c r="AG482" s="51">
        <f t="shared" si="54"/>
        <v>4.6735616503462545</v>
      </c>
    </row>
    <row r="483" spans="1:33" s="1" customFormat="1">
      <c r="A483" s="18">
        <v>38782</v>
      </c>
      <c r="B483" s="19">
        <v>15668.63</v>
      </c>
      <c r="C483" s="19">
        <v>15901.16</v>
      </c>
      <c r="D483" s="19">
        <v>15609.8</v>
      </c>
      <c r="E483" s="19">
        <v>15901.16</v>
      </c>
      <c r="F483" s="19">
        <f t="shared" si="50"/>
        <v>1.4956141564514773</v>
      </c>
      <c r="G483" s="19"/>
      <c r="H483" s="19"/>
      <c r="I483" s="19"/>
      <c r="J483" s="19"/>
      <c r="K483" s="19"/>
      <c r="L483" s="19"/>
      <c r="M483" s="19"/>
      <c r="N483" s="51">
        <f t="shared" si="51"/>
        <v>3.364206961031019</v>
      </c>
      <c r="O483" s="51">
        <f t="shared" si="52"/>
        <v>5.0409254354037074</v>
      </c>
      <c r="Q483" s="11">
        <v>38782</v>
      </c>
      <c r="R483" s="10">
        <v>6130</v>
      </c>
      <c r="S483" s="10">
        <v>6200</v>
      </c>
      <c r="T483" s="10">
        <v>6040</v>
      </c>
      <c r="U483" s="10">
        <v>6190</v>
      </c>
      <c r="V483" s="10">
        <v>8569300</v>
      </c>
      <c r="W483" s="10">
        <v>6190</v>
      </c>
      <c r="X483" s="19">
        <f t="shared" si="53"/>
        <v>1.1308562197092082</v>
      </c>
      <c r="AF483" s="51">
        <f t="shared" si="55"/>
        <v>1.4472070580948295</v>
      </c>
      <c r="AG483" s="51">
        <f t="shared" si="54"/>
        <v>1.6369706616535955</v>
      </c>
    </row>
    <row r="484" spans="1:33" s="1" customFormat="1">
      <c r="A484" s="18">
        <v>38783</v>
      </c>
      <c r="B484" s="19">
        <v>15864.57</v>
      </c>
      <c r="C484" s="19">
        <v>15864.57</v>
      </c>
      <c r="D484" s="19">
        <v>15678.12</v>
      </c>
      <c r="E484" s="19">
        <v>15726.02</v>
      </c>
      <c r="F484" s="19">
        <f t="shared" si="50"/>
        <v>-1.1136956458150213</v>
      </c>
      <c r="G484" s="19"/>
      <c r="H484" s="19"/>
      <c r="I484" s="19"/>
      <c r="J484" s="19"/>
      <c r="K484" s="19"/>
      <c r="L484" s="19"/>
      <c r="M484" s="19"/>
      <c r="N484" s="51">
        <f t="shared" si="51"/>
        <v>-1.3709991629253686</v>
      </c>
      <c r="O484" s="51">
        <f t="shared" si="52"/>
        <v>1.5230573361149267</v>
      </c>
      <c r="Q484" s="11">
        <v>38783</v>
      </c>
      <c r="R484" s="10">
        <v>6180</v>
      </c>
      <c r="S484" s="10">
        <v>6280</v>
      </c>
      <c r="T484" s="10">
        <v>6130</v>
      </c>
      <c r="U484" s="10">
        <v>6210</v>
      </c>
      <c r="V484" s="10">
        <v>8629000</v>
      </c>
      <c r="W484" s="10">
        <v>6210</v>
      </c>
      <c r="X484" s="19">
        <f t="shared" si="53"/>
        <v>0.322061191626409</v>
      </c>
      <c r="AF484" s="51">
        <f t="shared" si="55"/>
        <v>3.3488685394475123E-2</v>
      </c>
      <c r="AG484" s="51">
        <f t="shared" si="54"/>
        <v>1.0794374118885678E-2</v>
      </c>
    </row>
    <row r="485" spans="1:33" s="1" customFormat="1">
      <c r="A485" s="18">
        <v>38784</v>
      </c>
      <c r="B485" s="19">
        <v>15657.79</v>
      </c>
      <c r="C485" s="19">
        <v>15720.65</v>
      </c>
      <c r="D485" s="19">
        <v>15553.14</v>
      </c>
      <c r="E485" s="19">
        <v>15627.49</v>
      </c>
      <c r="F485" s="19">
        <f t="shared" si="50"/>
        <v>-0.63049152487060089</v>
      </c>
      <c r="G485" s="19"/>
      <c r="H485" s="19"/>
      <c r="I485" s="19"/>
      <c r="J485" s="19"/>
      <c r="K485" s="19"/>
      <c r="L485" s="19"/>
      <c r="M485" s="19"/>
      <c r="N485" s="51">
        <f t="shared" si="51"/>
        <v>-0.24732589078437012</v>
      </c>
      <c r="O485" s="51">
        <f t="shared" si="52"/>
        <v>0.15524803403460166</v>
      </c>
      <c r="Q485" s="11">
        <v>38784</v>
      </c>
      <c r="R485" s="10">
        <v>6170</v>
      </c>
      <c r="S485" s="10">
        <v>6230</v>
      </c>
      <c r="T485" s="10">
        <v>6140</v>
      </c>
      <c r="U485" s="10">
        <v>6230</v>
      </c>
      <c r="V485" s="10">
        <v>7543000</v>
      </c>
      <c r="W485" s="10">
        <v>6230</v>
      </c>
      <c r="X485" s="19">
        <f t="shared" si="53"/>
        <v>0.32102728731942215</v>
      </c>
      <c r="AF485" s="51">
        <f t="shared" si="55"/>
        <v>3.3167462462320135E-2</v>
      </c>
      <c r="AG485" s="51">
        <f t="shared" si="54"/>
        <v>1.0656542673506674E-2</v>
      </c>
    </row>
    <row r="486" spans="1:33" s="1" customFormat="1">
      <c r="A486" s="18">
        <v>38785</v>
      </c>
      <c r="B486" s="19">
        <v>15645.3</v>
      </c>
      <c r="C486" s="19">
        <v>16049.61</v>
      </c>
      <c r="D486" s="19">
        <v>15645.3</v>
      </c>
      <c r="E486" s="19">
        <v>16036.91</v>
      </c>
      <c r="F486" s="19">
        <f t="shared" si="50"/>
        <v>2.5529855813869387</v>
      </c>
      <c r="G486" s="19"/>
      <c r="H486" s="19"/>
      <c r="I486" s="19"/>
      <c r="J486" s="19"/>
      <c r="K486" s="19"/>
      <c r="L486" s="19"/>
      <c r="M486" s="19"/>
      <c r="N486" s="51">
        <f t="shared" si="51"/>
        <v>16.694202829172191</v>
      </c>
      <c r="O486" s="51">
        <f t="shared" si="52"/>
        <v>42.666555263617788</v>
      </c>
      <c r="Q486" s="11">
        <v>38785</v>
      </c>
      <c r="R486" s="10">
        <v>6190</v>
      </c>
      <c r="S486" s="10">
        <v>6290</v>
      </c>
      <c r="T486" s="10">
        <v>6180</v>
      </c>
      <c r="U486" s="10">
        <v>6270</v>
      </c>
      <c r="V486" s="10">
        <v>6208200</v>
      </c>
      <c r="W486" s="10">
        <v>6270</v>
      </c>
      <c r="X486" s="19">
        <f t="shared" si="53"/>
        <v>0.63795853269537484</v>
      </c>
      <c r="AF486" s="51">
        <f t="shared" si="55"/>
        <v>0.25997054941167458</v>
      </c>
      <c r="AG486" s="51">
        <f t="shared" si="54"/>
        <v>0.16592004977596791</v>
      </c>
    </row>
    <row r="487" spans="1:33" s="1" customFormat="1">
      <c r="A487" s="18">
        <v>38786</v>
      </c>
      <c r="B487" s="19">
        <v>16007.41</v>
      </c>
      <c r="C487" s="19">
        <v>16264.89</v>
      </c>
      <c r="D487" s="19">
        <v>15982.02</v>
      </c>
      <c r="E487" s="19">
        <v>16115.63</v>
      </c>
      <c r="F487" s="19">
        <f t="shared" si="50"/>
        <v>0.48846988916970269</v>
      </c>
      <c r="G487" s="19"/>
      <c r="H487" s="19"/>
      <c r="I487" s="19"/>
      <c r="J487" s="19"/>
      <c r="K487" s="19"/>
      <c r="L487" s="19"/>
      <c r="M487" s="19"/>
      <c r="N487" s="51">
        <f t="shared" si="51"/>
        <v>0.11855533465465359</v>
      </c>
      <c r="O487" s="51">
        <f t="shared" si="52"/>
        <v>5.8240907621783272E-2</v>
      </c>
      <c r="Q487" s="11">
        <v>38786</v>
      </c>
      <c r="R487" s="10">
        <v>6240</v>
      </c>
      <c r="S487" s="10">
        <v>6370</v>
      </c>
      <c r="T487" s="10">
        <v>6240</v>
      </c>
      <c r="U487" s="10">
        <v>6290</v>
      </c>
      <c r="V487" s="10">
        <v>13776200</v>
      </c>
      <c r="W487" s="10">
        <v>6290</v>
      </c>
      <c r="X487" s="19">
        <f t="shared" si="53"/>
        <v>0.31796502384737679</v>
      </c>
      <c r="AF487" s="51">
        <f t="shared" si="55"/>
        <v>3.2228115279954818E-2</v>
      </c>
      <c r="AG487" s="51">
        <f t="shared" si="54"/>
        <v>1.0256044060440287E-2</v>
      </c>
    </row>
    <row r="488" spans="1:33" s="1" customFormat="1">
      <c r="A488" s="18">
        <v>38789</v>
      </c>
      <c r="B488" s="19">
        <v>16264.59</v>
      </c>
      <c r="C488" s="19">
        <v>16379.47</v>
      </c>
      <c r="D488" s="19">
        <v>16242.16</v>
      </c>
      <c r="E488" s="19">
        <v>16361.51</v>
      </c>
      <c r="F488" s="19">
        <f t="shared" si="50"/>
        <v>1.5027952798977662</v>
      </c>
      <c r="G488" s="19"/>
      <c r="H488" s="19"/>
      <c r="I488" s="19"/>
      <c r="J488" s="19"/>
      <c r="K488" s="19"/>
      <c r="L488" s="19"/>
      <c r="M488" s="19"/>
      <c r="N488" s="51">
        <f t="shared" si="51"/>
        <v>3.4128083286973578</v>
      </c>
      <c r="O488" s="51">
        <f t="shared" si="52"/>
        <v>5.1382574897557483</v>
      </c>
      <c r="Q488" s="11">
        <v>38789</v>
      </c>
      <c r="R488" s="10">
        <v>6360</v>
      </c>
      <c r="S488" s="10">
        <v>6410</v>
      </c>
      <c r="T488" s="10">
        <v>6320</v>
      </c>
      <c r="U488" s="10">
        <v>6340</v>
      </c>
      <c r="V488" s="10">
        <v>5910000</v>
      </c>
      <c r="W488" s="10">
        <v>6340</v>
      </c>
      <c r="X488" s="19">
        <f t="shared" si="53"/>
        <v>0.78864353312302837</v>
      </c>
      <c r="AF488" s="51">
        <f t="shared" si="55"/>
        <v>0.49100349243619484</v>
      </c>
      <c r="AG488" s="51">
        <f t="shared" si="54"/>
        <v>0.38735821868319609</v>
      </c>
    </row>
    <row r="489" spans="1:33" s="1" customFormat="1">
      <c r="A489" s="18">
        <v>38790</v>
      </c>
      <c r="B489" s="19">
        <v>16401.11</v>
      </c>
      <c r="C489" s="19">
        <v>16410.29</v>
      </c>
      <c r="D489" s="19">
        <v>16238.36</v>
      </c>
      <c r="E489" s="19">
        <v>16238.36</v>
      </c>
      <c r="F489" s="19">
        <f t="shared" si="50"/>
        <v>-0.75838939400284033</v>
      </c>
      <c r="G489" s="19"/>
      <c r="H489" s="19"/>
      <c r="I489" s="19"/>
      <c r="J489" s="19"/>
      <c r="K489" s="19"/>
      <c r="L489" s="19"/>
      <c r="M489" s="19"/>
      <c r="N489" s="51">
        <f t="shared" si="51"/>
        <v>-0.43140297511037351</v>
      </c>
      <c r="O489" s="51">
        <f t="shared" si="52"/>
        <v>0.32596991140111392</v>
      </c>
      <c r="Q489" s="11">
        <v>38790</v>
      </c>
      <c r="R489" s="10">
        <v>6360</v>
      </c>
      <c r="S489" s="10">
        <v>6380</v>
      </c>
      <c r="T489" s="10">
        <v>6310</v>
      </c>
      <c r="U489" s="10">
        <v>6320</v>
      </c>
      <c r="V489" s="10">
        <v>4346300</v>
      </c>
      <c r="W489" s="10">
        <v>6320</v>
      </c>
      <c r="X489" s="19">
        <f t="shared" si="53"/>
        <v>-0.31645569620253167</v>
      </c>
      <c r="AF489" s="51">
        <f t="shared" si="55"/>
        <v>-3.1610817838933429E-2</v>
      </c>
      <c r="AG489" s="51">
        <f t="shared" si="54"/>
        <v>9.9949580607260058E-3</v>
      </c>
    </row>
    <row r="490" spans="1:33" s="1" customFormat="1">
      <c r="A490" s="18">
        <v>38791</v>
      </c>
      <c r="B490" s="19">
        <v>16342.52</v>
      </c>
      <c r="C490" s="19">
        <v>16367.76</v>
      </c>
      <c r="D490" s="19">
        <v>16291.77</v>
      </c>
      <c r="E490" s="19">
        <v>16319.04</v>
      </c>
      <c r="F490" s="19">
        <f t="shared" si="50"/>
        <v>0.49439182697021566</v>
      </c>
      <c r="G490" s="19"/>
      <c r="H490" s="19"/>
      <c r="I490" s="19"/>
      <c r="J490" s="19"/>
      <c r="K490" s="19"/>
      <c r="L490" s="19"/>
      <c r="M490" s="19"/>
      <c r="N490" s="51">
        <f t="shared" si="51"/>
        <v>0.1228946772548089</v>
      </c>
      <c r="O490" s="51">
        <f t="shared" si="52"/>
        <v>6.110040625062596E-2</v>
      </c>
      <c r="Q490" s="11">
        <v>38791</v>
      </c>
      <c r="R490" s="10">
        <v>6330</v>
      </c>
      <c r="S490" s="10">
        <v>6360</v>
      </c>
      <c r="T490" s="10">
        <v>6320</v>
      </c>
      <c r="U490" s="10">
        <v>6340</v>
      </c>
      <c r="V490" s="10">
        <v>4228400</v>
      </c>
      <c r="W490" s="10">
        <v>6340</v>
      </c>
      <c r="X490" s="19">
        <f t="shared" si="53"/>
        <v>0.31545741324921134</v>
      </c>
      <c r="AF490" s="51">
        <f t="shared" si="55"/>
        <v>3.1472249571640118E-2</v>
      </c>
      <c r="AG490" s="51">
        <f t="shared" si="54"/>
        <v>9.9365826367574881E-3</v>
      </c>
    </row>
    <row r="491" spans="1:33" s="1" customFormat="1">
      <c r="A491" s="18">
        <v>38792</v>
      </c>
      <c r="B491" s="19">
        <v>16354.71</v>
      </c>
      <c r="C491" s="19">
        <v>16356.49</v>
      </c>
      <c r="D491" s="19">
        <v>16032.55</v>
      </c>
      <c r="E491" s="19">
        <v>16096.21</v>
      </c>
      <c r="F491" s="19">
        <f t="shared" si="50"/>
        <v>-1.3843631513256955</v>
      </c>
      <c r="G491" s="19"/>
      <c r="H491" s="19"/>
      <c r="I491" s="19"/>
      <c r="J491" s="19"/>
      <c r="K491" s="19"/>
      <c r="L491" s="19"/>
      <c r="M491" s="19"/>
      <c r="N491" s="51">
        <f t="shared" si="51"/>
        <v>-2.6370976509446193</v>
      </c>
      <c r="O491" s="51">
        <f t="shared" si="52"/>
        <v>3.6433560562436731</v>
      </c>
      <c r="Q491" s="11">
        <v>38792</v>
      </c>
      <c r="R491" s="10">
        <v>6330</v>
      </c>
      <c r="S491" s="10">
        <v>6370</v>
      </c>
      <c r="T491" s="10">
        <v>6230</v>
      </c>
      <c r="U491" s="10">
        <v>6300</v>
      </c>
      <c r="V491" s="10">
        <v>5472900</v>
      </c>
      <c r="W491" s="10">
        <v>6300</v>
      </c>
      <c r="X491" s="19">
        <f t="shared" si="53"/>
        <v>-0.63492063492063489</v>
      </c>
      <c r="AF491" s="51">
        <f t="shared" si="55"/>
        <v>-0.25562815035196268</v>
      </c>
      <c r="AG491" s="51">
        <f t="shared" si="54"/>
        <v>0.16223513088048605</v>
      </c>
    </row>
    <row r="492" spans="1:33" s="1" customFormat="1">
      <c r="A492" s="18">
        <v>38793</v>
      </c>
      <c r="B492" s="19">
        <v>16172.74</v>
      </c>
      <c r="C492" s="19">
        <v>16339.73</v>
      </c>
      <c r="D492" s="19">
        <v>16106.38</v>
      </c>
      <c r="E492" s="19">
        <v>16339.73</v>
      </c>
      <c r="F492" s="19">
        <f t="shared" si="50"/>
        <v>1.4903551037869074</v>
      </c>
      <c r="G492" s="19"/>
      <c r="H492" s="19"/>
      <c r="I492" s="19"/>
      <c r="J492" s="19"/>
      <c r="K492" s="19"/>
      <c r="L492" s="19"/>
      <c r="M492" s="19"/>
      <c r="N492" s="51">
        <f t="shared" si="51"/>
        <v>3.3289082585786818</v>
      </c>
      <c r="O492" s="51">
        <f t="shared" si="52"/>
        <v>4.9705269796720675</v>
      </c>
      <c r="Q492" s="11">
        <v>38793</v>
      </c>
      <c r="R492" s="10">
        <v>6310</v>
      </c>
      <c r="S492" s="10">
        <v>6310</v>
      </c>
      <c r="T492" s="10">
        <v>6230</v>
      </c>
      <c r="U492" s="10">
        <v>6290</v>
      </c>
      <c r="V492" s="10">
        <v>4709200</v>
      </c>
      <c r="W492" s="10">
        <v>6290</v>
      </c>
      <c r="X492" s="19">
        <f t="shared" si="53"/>
        <v>-0.1589825119236884</v>
      </c>
      <c r="AF492" s="51">
        <f t="shared" si="55"/>
        <v>-3.9980808656175561E-3</v>
      </c>
      <c r="AG492" s="51">
        <f t="shared" si="54"/>
        <v>6.3455426181306868E-4</v>
      </c>
    </row>
    <row r="493" spans="1:33" s="1" customFormat="1">
      <c r="A493" s="18">
        <v>38796</v>
      </c>
      <c r="B493" s="19">
        <v>16299.35</v>
      </c>
      <c r="C493" s="19">
        <v>16667.13</v>
      </c>
      <c r="D493" s="19">
        <v>16299.35</v>
      </c>
      <c r="E493" s="19">
        <v>16624.8</v>
      </c>
      <c r="F493" s="19">
        <f t="shared" si="50"/>
        <v>1.7147273952167827</v>
      </c>
      <c r="G493" s="19"/>
      <c r="H493" s="19"/>
      <c r="I493" s="19"/>
      <c r="J493" s="19"/>
      <c r="K493" s="19"/>
      <c r="L493" s="19"/>
      <c r="M493" s="19"/>
      <c r="N493" s="51">
        <f t="shared" si="51"/>
        <v>5.0664034062513013</v>
      </c>
      <c r="O493" s="51">
        <f t="shared" si="52"/>
        <v>8.7016114970668603</v>
      </c>
      <c r="Q493" s="11">
        <v>38796</v>
      </c>
      <c r="R493" s="10">
        <v>6290</v>
      </c>
      <c r="S493" s="10">
        <v>6440</v>
      </c>
      <c r="T493" s="10">
        <v>6270</v>
      </c>
      <c r="U493" s="10">
        <v>6400</v>
      </c>
      <c r="V493" s="10">
        <v>5658900</v>
      </c>
      <c r="W493" s="10">
        <v>6400</v>
      </c>
      <c r="X493" s="19">
        <f t="shared" si="53"/>
        <v>1.7187500000000002</v>
      </c>
      <c r="AF493" s="51">
        <f t="shared" si="55"/>
        <v>5.0797357356420143</v>
      </c>
      <c r="AG493" s="51">
        <f t="shared" si="54"/>
        <v>8.7321561374565508</v>
      </c>
    </row>
    <row r="494" spans="1:33" s="1" customFormat="1">
      <c r="A494" s="18">
        <v>38798</v>
      </c>
      <c r="B494" s="19">
        <v>16578.5</v>
      </c>
      <c r="C494" s="19">
        <v>16583.25</v>
      </c>
      <c r="D494" s="19">
        <v>16477.259999999998</v>
      </c>
      <c r="E494" s="19">
        <v>16495.48</v>
      </c>
      <c r="F494" s="19">
        <f t="shared" si="50"/>
        <v>-0.78397233666434518</v>
      </c>
      <c r="G494" s="19"/>
      <c r="H494" s="19"/>
      <c r="I494" s="19"/>
      <c r="J494" s="19"/>
      <c r="K494" s="19"/>
      <c r="L494" s="19"/>
      <c r="M494" s="19"/>
      <c r="N494" s="51">
        <f t="shared" si="51"/>
        <v>-0.47672212110639173</v>
      </c>
      <c r="O494" s="51">
        <f t="shared" si="52"/>
        <v>0.37240920435553515</v>
      </c>
      <c r="Q494" s="11">
        <v>38798</v>
      </c>
      <c r="R494" s="10">
        <v>6380</v>
      </c>
      <c r="S494" s="10">
        <v>6390</v>
      </c>
      <c r="T494" s="10">
        <v>6310</v>
      </c>
      <c r="U494" s="10">
        <v>6340</v>
      </c>
      <c r="V494" s="10">
        <v>5947900</v>
      </c>
      <c r="W494" s="10">
        <v>6340</v>
      </c>
      <c r="X494" s="19">
        <f t="shared" si="53"/>
        <v>-0.94637223974763407</v>
      </c>
      <c r="AF494" s="51">
        <f t="shared" si="55"/>
        <v>-0.8468709673914524</v>
      </c>
      <c r="AG494" s="51">
        <f t="shared" si="54"/>
        <v>0.80122838404434626</v>
      </c>
    </row>
    <row r="495" spans="1:33" s="1" customFormat="1">
      <c r="A495" s="18">
        <v>38799</v>
      </c>
      <c r="B495" s="19">
        <v>16605.48</v>
      </c>
      <c r="C495" s="19">
        <v>16661.14</v>
      </c>
      <c r="D495" s="19">
        <v>16464.47</v>
      </c>
      <c r="E495" s="19">
        <v>16489.37</v>
      </c>
      <c r="F495" s="19">
        <f t="shared" si="50"/>
        <v>-3.7054174901773582E-2</v>
      </c>
      <c r="G495" s="19"/>
      <c r="H495" s="19"/>
      <c r="I495" s="19"/>
      <c r="J495" s="19"/>
      <c r="K495" s="19"/>
      <c r="L495" s="19"/>
      <c r="M495" s="19"/>
      <c r="N495" s="51">
        <f t="shared" si="51"/>
        <v>-4.0244319032410471E-5</v>
      </c>
      <c r="O495" s="51">
        <f t="shared" si="52"/>
        <v>1.3791328744333885E-6</v>
      </c>
      <c r="Q495" s="11">
        <v>38799</v>
      </c>
      <c r="R495" s="10">
        <v>6350</v>
      </c>
      <c r="S495" s="10">
        <v>6380</v>
      </c>
      <c r="T495" s="10">
        <v>6310</v>
      </c>
      <c r="U495" s="10">
        <v>6320</v>
      </c>
      <c r="V495" s="10">
        <v>6472300</v>
      </c>
      <c r="W495" s="10">
        <v>6320</v>
      </c>
      <c r="X495" s="19">
        <f t="shared" si="53"/>
        <v>-0.31645569620253167</v>
      </c>
      <c r="AF495" s="51">
        <f t="shared" si="55"/>
        <v>-3.1610817838933429E-2</v>
      </c>
      <c r="AG495" s="51">
        <f t="shared" si="54"/>
        <v>9.9949580607260058E-3</v>
      </c>
    </row>
    <row r="496" spans="1:33" s="1" customFormat="1">
      <c r="A496" s="18">
        <v>38800</v>
      </c>
      <c r="B496" s="19">
        <v>16501.5</v>
      </c>
      <c r="C496" s="19">
        <v>16612.52</v>
      </c>
      <c r="D496" s="19">
        <v>16462.47</v>
      </c>
      <c r="E496" s="19">
        <v>16560.87</v>
      </c>
      <c r="F496" s="19">
        <f t="shared" si="50"/>
        <v>0.43174060299972167</v>
      </c>
      <c r="G496" s="19"/>
      <c r="H496" s="19"/>
      <c r="I496" s="19"/>
      <c r="J496" s="19"/>
      <c r="K496" s="19"/>
      <c r="L496" s="19"/>
      <c r="M496" s="19"/>
      <c r="N496" s="51">
        <f t="shared" si="51"/>
        <v>8.2043960040525471E-2</v>
      </c>
      <c r="O496" s="51">
        <f t="shared" si="52"/>
        <v>3.5650214935897977E-2</v>
      </c>
      <c r="Q496" s="11">
        <v>38800</v>
      </c>
      <c r="R496" s="10">
        <v>6330</v>
      </c>
      <c r="S496" s="10">
        <v>6360</v>
      </c>
      <c r="T496" s="10">
        <v>6270</v>
      </c>
      <c r="U496" s="10">
        <v>6350</v>
      </c>
      <c r="V496" s="10">
        <v>5666900</v>
      </c>
      <c r="W496" s="10">
        <v>6350</v>
      </c>
      <c r="X496" s="19">
        <f t="shared" si="53"/>
        <v>0.47244094488188976</v>
      </c>
      <c r="AF496" s="51">
        <f t="shared" si="55"/>
        <v>0.10562844919394761</v>
      </c>
      <c r="AG496" s="51">
        <f t="shared" si="54"/>
        <v>4.9931491405069015E-2</v>
      </c>
    </row>
    <row r="497" spans="1:33" s="1" customFormat="1">
      <c r="A497" s="18">
        <v>38803</v>
      </c>
      <c r="B497" s="19">
        <v>16599.919999999998</v>
      </c>
      <c r="C497" s="19">
        <v>16711.16</v>
      </c>
      <c r="D497" s="19">
        <v>16599.919999999998</v>
      </c>
      <c r="E497" s="19">
        <v>16650.099999999999</v>
      </c>
      <c r="F497" s="19">
        <f t="shared" si="50"/>
        <v>0.53591269722103507</v>
      </c>
      <c r="G497" s="19"/>
      <c r="H497" s="19"/>
      <c r="I497" s="19"/>
      <c r="J497" s="19"/>
      <c r="K497" s="19"/>
      <c r="L497" s="19"/>
      <c r="M497" s="19"/>
      <c r="N497" s="51">
        <f t="shared" si="51"/>
        <v>0.15632763648619147</v>
      </c>
      <c r="O497" s="51">
        <f t="shared" si="52"/>
        <v>8.4213363942349823E-2</v>
      </c>
      <c r="Q497" s="11">
        <v>38803</v>
      </c>
      <c r="R497" s="10">
        <v>6320</v>
      </c>
      <c r="S497" s="10">
        <v>6400</v>
      </c>
      <c r="T497" s="10">
        <v>6320</v>
      </c>
      <c r="U497" s="10">
        <v>6390</v>
      </c>
      <c r="V497" s="10">
        <v>6571100</v>
      </c>
      <c r="W497" s="10">
        <v>6390</v>
      </c>
      <c r="X497" s="19">
        <f t="shared" si="53"/>
        <v>0.6259780907668232</v>
      </c>
      <c r="AF497" s="51">
        <f t="shared" si="55"/>
        <v>0.24560356299110481</v>
      </c>
      <c r="AG497" s="51">
        <f t="shared" si="54"/>
        <v>0.15380822152928875</v>
      </c>
    </row>
    <row r="498" spans="1:33" s="1" customFormat="1">
      <c r="A498" s="18">
        <v>38804</v>
      </c>
      <c r="B498" s="19">
        <v>16550.47</v>
      </c>
      <c r="C498" s="19">
        <v>16690.240000000002</v>
      </c>
      <c r="D498" s="19">
        <v>16463.95</v>
      </c>
      <c r="E498" s="19">
        <v>16690.240000000002</v>
      </c>
      <c r="F498" s="19">
        <f t="shared" si="50"/>
        <v>0.24049983703052233</v>
      </c>
      <c r="G498" s="19"/>
      <c r="H498" s="19"/>
      <c r="I498" s="19"/>
      <c r="J498" s="19"/>
      <c r="K498" s="19"/>
      <c r="L498" s="19"/>
      <c r="M498" s="19"/>
      <c r="N498" s="51">
        <f t="shared" si="51"/>
        <v>1.4399453901951288E-2</v>
      </c>
      <c r="O498" s="51">
        <f t="shared" si="52"/>
        <v>3.5031712050423948E-3</v>
      </c>
      <c r="Q498" s="11">
        <v>38804</v>
      </c>
      <c r="R498" s="10">
        <v>6330</v>
      </c>
      <c r="S498" s="10">
        <v>6390</v>
      </c>
      <c r="T498" s="10">
        <v>6320</v>
      </c>
      <c r="U498" s="10">
        <v>6360</v>
      </c>
      <c r="V498" s="10">
        <v>5637800</v>
      </c>
      <c r="W498" s="10">
        <v>6360</v>
      </c>
      <c r="X498" s="19">
        <f t="shared" si="53"/>
        <v>-0.47169811320754718</v>
      </c>
      <c r="AF498" s="51">
        <f t="shared" si="55"/>
        <v>-0.10477375755832621</v>
      </c>
      <c r="AG498" s="51">
        <f t="shared" si="54"/>
        <v>4.9393525576956268E-2</v>
      </c>
    </row>
    <row r="499" spans="1:33" s="1" customFormat="1">
      <c r="A499" s="18">
        <v>38805</v>
      </c>
      <c r="B499" s="19">
        <v>16670.38</v>
      </c>
      <c r="C499" s="19">
        <v>16976.29</v>
      </c>
      <c r="D499" s="19">
        <v>16613.72</v>
      </c>
      <c r="E499" s="19">
        <v>16938.41</v>
      </c>
      <c r="F499" s="19">
        <f t="shared" si="50"/>
        <v>1.4651316150689364</v>
      </c>
      <c r="G499" s="19"/>
      <c r="H499" s="19"/>
      <c r="I499" s="19"/>
      <c r="J499" s="19"/>
      <c r="K499" s="19"/>
      <c r="L499" s="19"/>
      <c r="M499" s="19"/>
      <c r="N499" s="51">
        <f t="shared" si="51"/>
        <v>3.1630372545882945</v>
      </c>
      <c r="O499" s="51">
        <f t="shared" si="52"/>
        <v>4.6430754693010581</v>
      </c>
      <c r="Q499" s="11">
        <v>38805</v>
      </c>
      <c r="R499" s="10">
        <v>6370</v>
      </c>
      <c r="S499" s="10">
        <v>6410</v>
      </c>
      <c r="T499" s="10">
        <v>6340</v>
      </c>
      <c r="U499" s="10">
        <v>6390</v>
      </c>
      <c r="V499" s="10">
        <v>4705000</v>
      </c>
      <c r="W499" s="10">
        <v>6390</v>
      </c>
      <c r="X499" s="19">
        <f t="shared" si="53"/>
        <v>0.46948356807511737</v>
      </c>
      <c r="AF499" s="51">
        <f t="shared" si="55"/>
        <v>0.10365831728442616</v>
      </c>
      <c r="AG499" s="51">
        <f t="shared" si="54"/>
        <v>4.8693636123925917E-2</v>
      </c>
    </row>
    <row r="500" spans="1:33" s="1" customFormat="1">
      <c r="A500" s="18">
        <v>38806</v>
      </c>
      <c r="B500" s="19">
        <v>17011.13</v>
      </c>
      <c r="C500" s="19">
        <v>17125.64</v>
      </c>
      <c r="D500" s="19">
        <v>16974.47</v>
      </c>
      <c r="E500" s="19">
        <v>17045.34</v>
      </c>
      <c r="F500" s="19">
        <f t="shared" si="50"/>
        <v>0.62732688230331746</v>
      </c>
      <c r="G500" s="19"/>
      <c r="H500" s="19"/>
      <c r="I500" s="19"/>
      <c r="J500" s="19"/>
      <c r="K500" s="19"/>
      <c r="L500" s="19"/>
      <c r="M500" s="19"/>
      <c r="N500" s="51">
        <f t="shared" si="51"/>
        <v>0.25018044120556848</v>
      </c>
      <c r="O500" s="51">
        <f t="shared" si="52"/>
        <v>0.15764171058129209</v>
      </c>
      <c r="Q500" s="11">
        <v>38806</v>
      </c>
      <c r="R500" s="10">
        <v>6400</v>
      </c>
      <c r="S500" s="10">
        <v>6520</v>
      </c>
      <c r="T500" s="10">
        <v>6360</v>
      </c>
      <c r="U500" s="10">
        <v>6470</v>
      </c>
      <c r="V500" s="10">
        <v>7498600</v>
      </c>
      <c r="W500" s="10">
        <v>6470</v>
      </c>
      <c r="X500" s="19">
        <f t="shared" si="53"/>
        <v>1.2364760432766615</v>
      </c>
      <c r="AF500" s="51">
        <f t="shared" si="55"/>
        <v>1.8916433969483961</v>
      </c>
      <c r="AG500" s="51">
        <f t="shared" si="54"/>
        <v>2.3394783206025895</v>
      </c>
    </row>
    <row r="501" spans="1:33" s="1" customFormat="1">
      <c r="A501" s="18">
        <v>38807</v>
      </c>
      <c r="B501" s="19">
        <v>17088.759999999998</v>
      </c>
      <c r="C501" s="19">
        <v>17094.61</v>
      </c>
      <c r="D501" s="19">
        <v>16995.77</v>
      </c>
      <c r="E501" s="19">
        <v>17059.66</v>
      </c>
      <c r="F501" s="19">
        <f t="shared" si="50"/>
        <v>8.3940711596829656E-2</v>
      </c>
      <c r="G501" s="19"/>
      <c r="H501" s="19"/>
      <c r="I501" s="19"/>
      <c r="J501" s="19"/>
      <c r="K501" s="19"/>
      <c r="L501" s="19"/>
      <c r="M501" s="19"/>
      <c r="N501" s="51">
        <f t="shared" si="51"/>
        <v>6.522981239066865E-4</v>
      </c>
      <c r="O501" s="51">
        <f t="shared" si="52"/>
        <v>5.6571128105311086E-5</v>
      </c>
      <c r="Q501" s="11">
        <v>38807</v>
      </c>
      <c r="R501" s="10">
        <v>6490</v>
      </c>
      <c r="S501" s="10">
        <v>6500</v>
      </c>
      <c r="T501" s="10">
        <v>6410</v>
      </c>
      <c r="U501" s="10">
        <v>6430</v>
      </c>
      <c r="V501" s="10">
        <v>4836300</v>
      </c>
      <c r="W501" s="10">
        <v>6430</v>
      </c>
      <c r="X501" s="19">
        <f t="shared" si="53"/>
        <v>-0.62208398133748055</v>
      </c>
      <c r="AF501" s="51">
        <f t="shared" si="55"/>
        <v>-0.24042856415140781</v>
      </c>
      <c r="AG501" s="51">
        <f t="shared" si="54"/>
        <v>0.149502372185041</v>
      </c>
    </row>
    <row r="502" spans="1:33" s="1" customFormat="1">
      <c r="A502" s="18">
        <v>38810</v>
      </c>
      <c r="B502" s="19">
        <v>17127.61</v>
      </c>
      <c r="C502" s="19">
        <v>17387.080000000002</v>
      </c>
      <c r="D502" s="19">
        <v>17105.5</v>
      </c>
      <c r="E502" s="19">
        <v>17333.310000000001</v>
      </c>
      <c r="F502" s="19">
        <f t="shared" si="50"/>
        <v>1.5787521252432539</v>
      </c>
      <c r="G502" s="19"/>
      <c r="H502" s="19"/>
      <c r="I502" s="19"/>
      <c r="J502" s="19"/>
      <c r="K502" s="19"/>
      <c r="L502" s="19"/>
      <c r="M502" s="19"/>
      <c r="N502" s="51">
        <f t="shared" si="51"/>
        <v>3.9558362969176719</v>
      </c>
      <c r="O502" s="51">
        <f t="shared" si="52"/>
        <v>6.2563026268124453</v>
      </c>
      <c r="Q502" s="11">
        <v>38810</v>
      </c>
      <c r="R502" s="10">
        <v>6450</v>
      </c>
      <c r="S502" s="10">
        <v>6590</v>
      </c>
      <c r="T502" s="10">
        <v>6430</v>
      </c>
      <c r="U502" s="10">
        <v>6510</v>
      </c>
      <c r="V502" s="10">
        <v>8258000</v>
      </c>
      <c r="W502" s="10">
        <v>6510</v>
      </c>
      <c r="X502" s="19">
        <f t="shared" si="53"/>
        <v>1.228878648233487</v>
      </c>
      <c r="AF502" s="51">
        <f t="shared" si="55"/>
        <v>1.8569956621482948</v>
      </c>
      <c r="AG502" s="51">
        <f t="shared" si="54"/>
        <v>2.2825196183440926</v>
      </c>
    </row>
    <row r="503" spans="1:33" s="1" customFormat="1">
      <c r="A503" s="18">
        <v>38811</v>
      </c>
      <c r="B503" s="19">
        <v>17295.580000000002</v>
      </c>
      <c r="C503" s="19">
        <v>17410.3</v>
      </c>
      <c r="D503" s="19">
        <v>17266.39</v>
      </c>
      <c r="E503" s="19">
        <v>17292.91</v>
      </c>
      <c r="F503" s="19">
        <f t="shared" si="50"/>
        <v>-0.23362175596820578</v>
      </c>
      <c r="G503" s="19"/>
      <c r="H503" s="19"/>
      <c r="I503" s="19"/>
      <c r="J503" s="19"/>
      <c r="K503" s="19"/>
      <c r="L503" s="19"/>
      <c r="M503" s="19"/>
      <c r="N503" s="51">
        <f t="shared" si="51"/>
        <v>-1.2300250123115926E-2</v>
      </c>
      <c r="O503" s="51">
        <f t="shared" si="52"/>
        <v>2.8393477780584635E-3</v>
      </c>
      <c r="Q503" s="11">
        <v>38811</v>
      </c>
      <c r="R503" s="10">
        <v>6490</v>
      </c>
      <c r="S503" s="10">
        <v>6520</v>
      </c>
      <c r="T503" s="10">
        <v>6460</v>
      </c>
      <c r="U503" s="10">
        <v>6480</v>
      </c>
      <c r="V503" s="10">
        <v>4877500</v>
      </c>
      <c r="W503" s="10">
        <v>6480</v>
      </c>
      <c r="X503" s="19">
        <f t="shared" si="53"/>
        <v>-0.46296296296296291</v>
      </c>
      <c r="AF503" s="51">
        <f t="shared" si="55"/>
        <v>-9.9056934655380971E-2</v>
      </c>
      <c r="AG503" s="51">
        <f t="shared" si="54"/>
        <v>4.5833164745447047E-2</v>
      </c>
    </row>
    <row r="504" spans="1:33" s="1" customFormat="1">
      <c r="A504" s="18">
        <v>38812</v>
      </c>
      <c r="B504" s="19">
        <v>17340.14</v>
      </c>
      <c r="C504" s="19">
        <v>17464.54</v>
      </c>
      <c r="D504" s="19">
        <v>17187.349999999999</v>
      </c>
      <c r="E504" s="19">
        <v>17243.98</v>
      </c>
      <c r="F504" s="19">
        <f t="shared" si="50"/>
        <v>-0.28375119896914919</v>
      </c>
      <c r="G504" s="19"/>
      <c r="H504" s="19"/>
      <c r="I504" s="19"/>
      <c r="J504" s="19"/>
      <c r="K504" s="19"/>
      <c r="L504" s="19"/>
      <c r="M504" s="19"/>
      <c r="N504" s="51">
        <f t="shared" si="51"/>
        <v>-2.217999545008642E-2</v>
      </c>
      <c r="O504" s="51">
        <f t="shared" si="52"/>
        <v>6.2318253038210264E-3</v>
      </c>
      <c r="Q504" s="11">
        <v>38812</v>
      </c>
      <c r="R504" s="10">
        <v>6550</v>
      </c>
      <c r="S504" s="10">
        <v>6630</v>
      </c>
      <c r="T504" s="10">
        <v>6540</v>
      </c>
      <c r="U504" s="10">
        <v>6560</v>
      </c>
      <c r="V504" s="10">
        <v>9241400</v>
      </c>
      <c r="W504" s="10">
        <v>6560</v>
      </c>
      <c r="X504" s="19">
        <f t="shared" si="53"/>
        <v>1.2195121951219512</v>
      </c>
      <c r="AF504" s="51">
        <f t="shared" si="55"/>
        <v>1.8148658013353276</v>
      </c>
      <c r="AG504" s="51">
        <f t="shared" si="54"/>
        <v>2.2137369942239413</v>
      </c>
    </row>
    <row r="505" spans="1:33" s="1" customFormat="1">
      <c r="A505" s="18">
        <v>38813</v>
      </c>
      <c r="B505" s="19">
        <v>17365.57</v>
      </c>
      <c r="C505" s="19">
        <v>17489.330000000002</v>
      </c>
      <c r="D505" s="19">
        <v>17347.009999999998</v>
      </c>
      <c r="E505" s="19">
        <v>17489.330000000002</v>
      </c>
      <c r="F505" s="19">
        <f t="shared" si="50"/>
        <v>1.4028553409421753</v>
      </c>
      <c r="G505" s="19"/>
      <c r="H505" s="19"/>
      <c r="I505" s="19"/>
      <c r="J505" s="19"/>
      <c r="K505" s="19"/>
      <c r="L505" s="19"/>
      <c r="M505" s="19"/>
      <c r="N505" s="51">
        <f t="shared" si="51"/>
        <v>2.7772999923795498</v>
      </c>
      <c r="O505" s="51">
        <f t="shared" si="52"/>
        <v>3.9038853728581224</v>
      </c>
      <c r="Q505" s="11">
        <v>38813</v>
      </c>
      <c r="R505" s="10">
        <v>6640</v>
      </c>
      <c r="S505" s="10">
        <v>6780</v>
      </c>
      <c r="T505" s="10">
        <v>6630</v>
      </c>
      <c r="U505" s="10">
        <v>6770</v>
      </c>
      <c r="V505" s="10">
        <v>8959400</v>
      </c>
      <c r="W505" s="10">
        <v>6770</v>
      </c>
      <c r="X505" s="19">
        <f t="shared" si="53"/>
        <v>3.1019202363367802</v>
      </c>
      <c r="AF505" s="51">
        <f t="shared" si="55"/>
        <v>29.854125557004195</v>
      </c>
      <c r="AG505" s="51">
        <f t="shared" si="54"/>
        <v>92.613111071187546</v>
      </c>
    </row>
    <row r="506" spans="1:33" s="1" customFormat="1">
      <c r="A506" s="18">
        <v>38814</v>
      </c>
      <c r="B506" s="19">
        <v>17498.88</v>
      </c>
      <c r="C506" s="19">
        <v>17563.37</v>
      </c>
      <c r="D506" s="19">
        <v>17418.939999999999</v>
      </c>
      <c r="E506" s="19">
        <v>17563.37</v>
      </c>
      <c r="F506" s="19">
        <f t="shared" si="50"/>
        <v>0.42155918824233185</v>
      </c>
      <c r="G506" s="19"/>
      <c r="H506" s="19"/>
      <c r="I506" s="19"/>
      <c r="J506" s="19"/>
      <c r="K506" s="19"/>
      <c r="L506" s="19"/>
      <c r="M506" s="19"/>
      <c r="N506" s="51">
        <f t="shared" si="51"/>
        <v>7.6410895467059925E-2</v>
      </c>
      <c r="O506" s="51">
        <f t="shared" si="52"/>
        <v>3.2424532194172809E-2</v>
      </c>
      <c r="Q506" s="11">
        <v>38814</v>
      </c>
      <c r="R506" s="10">
        <v>6750</v>
      </c>
      <c r="S506" s="10">
        <v>6790</v>
      </c>
      <c r="T506" s="10">
        <v>6710</v>
      </c>
      <c r="U506" s="10">
        <v>6790</v>
      </c>
      <c r="V506" s="10">
        <v>7539400</v>
      </c>
      <c r="W506" s="10">
        <v>6790</v>
      </c>
      <c r="X506" s="19">
        <f t="shared" si="53"/>
        <v>0.29455081001472755</v>
      </c>
      <c r="AF506" s="51">
        <f t="shared" si="55"/>
        <v>2.5625047136579551E-2</v>
      </c>
      <c r="AG506" s="51">
        <f t="shared" si="54"/>
        <v>7.5547407208190302E-3</v>
      </c>
    </row>
    <row r="507" spans="1:33" s="1" customFormat="1">
      <c r="A507" s="18">
        <v>38817</v>
      </c>
      <c r="B507" s="19">
        <v>17455.03</v>
      </c>
      <c r="C507" s="19">
        <v>17489.61</v>
      </c>
      <c r="D507" s="19">
        <v>17385.25</v>
      </c>
      <c r="E507" s="19">
        <v>17456.580000000002</v>
      </c>
      <c r="F507" s="19">
        <f t="shared" si="50"/>
        <v>-0.61174640164337579</v>
      </c>
      <c r="G507" s="19"/>
      <c r="H507" s="19"/>
      <c r="I507" s="19"/>
      <c r="J507" s="19"/>
      <c r="K507" s="19"/>
      <c r="L507" s="19"/>
      <c r="M507" s="19"/>
      <c r="N507" s="51">
        <f t="shared" si="51"/>
        <v>-0.22582339939751719</v>
      </c>
      <c r="O507" s="51">
        <f t="shared" si="52"/>
        <v>0.1375176960383922</v>
      </c>
      <c r="Q507" s="11">
        <v>38817</v>
      </c>
      <c r="R507" s="10">
        <v>6790</v>
      </c>
      <c r="S507" s="10">
        <v>6830</v>
      </c>
      <c r="T507" s="10">
        <v>6750</v>
      </c>
      <c r="U507" s="10">
        <v>6810</v>
      </c>
      <c r="V507" s="10">
        <v>6947900</v>
      </c>
      <c r="W507" s="10">
        <v>6810</v>
      </c>
      <c r="X507" s="19">
        <f t="shared" si="53"/>
        <v>0.29368575624082233</v>
      </c>
      <c r="AF507" s="51">
        <f t="shared" si="55"/>
        <v>2.5400142081914108E-2</v>
      </c>
      <c r="AG507" s="51">
        <f t="shared" si="54"/>
        <v>7.4664620369566861E-3</v>
      </c>
    </row>
    <row r="508" spans="1:33" s="1" customFormat="1">
      <c r="A508" s="18">
        <v>38818</v>
      </c>
      <c r="B508" s="19">
        <v>17460.68</v>
      </c>
      <c r="C508" s="19">
        <v>17489.16</v>
      </c>
      <c r="D508" s="19">
        <v>17295.419999999998</v>
      </c>
      <c r="E508" s="19">
        <v>17418.13</v>
      </c>
      <c r="F508" s="19">
        <f t="shared" si="50"/>
        <v>-0.22074700326614122</v>
      </c>
      <c r="G508" s="19"/>
      <c r="H508" s="19"/>
      <c r="I508" s="19"/>
      <c r="J508" s="19"/>
      <c r="K508" s="19"/>
      <c r="L508" s="19"/>
      <c r="M508" s="19"/>
      <c r="N508" s="51">
        <f t="shared" si="51"/>
        <v>-1.0354791828380878E-2</v>
      </c>
      <c r="O508" s="51">
        <f t="shared" si="52"/>
        <v>2.2569494378539309E-3</v>
      </c>
      <c r="Q508" s="11">
        <v>38818</v>
      </c>
      <c r="R508" s="10">
        <v>6820</v>
      </c>
      <c r="S508" s="10">
        <v>6880</v>
      </c>
      <c r="T508" s="10">
        <v>6790</v>
      </c>
      <c r="U508" s="10">
        <v>6820</v>
      </c>
      <c r="V508" s="10">
        <v>7793200</v>
      </c>
      <c r="W508" s="10">
        <v>6820</v>
      </c>
      <c r="X508" s="19">
        <f t="shared" si="53"/>
        <v>0.1466275659824047</v>
      </c>
      <c r="AF508" s="51">
        <f t="shared" si="55"/>
        <v>3.1697445722036815E-3</v>
      </c>
      <c r="AG508" s="51">
        <f t="shared" si="54"/>
        <v>4.656207818859268E-4</v>
      </c>
    </row>
    <row r="509" spans="1:33" s="1" customFormat="1">
      <c r="A509" s="18">
        <v>38819</v>
      </c>
      <c r="B509" s="19">
        <v>17297.18</v>
      </c>
      <c r="C509" s="19">
        <v>17325.21</v>
      </c>
      <c r="D509" s="10">
        <v>17162</v>
      </c>
      <c r="E509" s="19">
        <v>17162.55</v>
      </c>
      <c r="F509" s="19">
        <f t="shared" si="50"/>
        <v>-1.4891726462559569</v>
      </c>
      <c r="G509" s="19"/>
      <c r="H509" s="19"/>
      <c r="I509" s="19"/>
      <c r="J509" s="19"/>
      <c r="K509" s="19"/>
      <c r="L509" s="19"/>
      <c r="M509" s="19"/>
      <c r="N509" s="51">
        <f t="shared" si="51"/>
        <v>-3.283946813755326</v>
      </c>
      <c r="O509" s="51">
        <f t="shared" si="52"/>
        <v>4.8812174254892406</v>
      </c>
      <c r="Q509" s="11">
        <v>38819</v>
      </c>
      <c r="R509" s="10">
        <v>6800</v>
      </c>
      <c r="S509" s="10">
        <v>6800</v>
      </c>
      <c r="T509" s="10">
        <v>6690</v>
      </c>
      <c r="U509" s="10">
        <v>6700</v>
      </c>
      <c r="V509" s="10">
        <v>5945800</v>
      </c>
      <c r="W509" s="10">
        <v>6700</v>
      </c>
      <c r="X509" s="19">
        <f t="shared" si="53"/>
        <v>-1.791044776119403</v>
      </c>
      <c r="AF509" s="51">
        <f t="shared" si="55"/>
        <v>-5.7428107914532758</v>
      </c>
      <c r="AG509" s="51">
        <f t="shared" si="54"/>
        <v>10.284093356441888</v>
      </c>
    </row>
    <row r="510" spans="1:33" s="1" customFormat="1">
      <c r="A510" s="18">
        <v>38820</v>
      </c>
      <c r="B510" s="19">
        <v>17232.28</v>
      </c>
      <c r="C510" s="19">
        <v>17303.27</v>
      </c>
      <c r="D510" s="19">
        <v>17068.96</v>
      </c>
      <c r="E510" s="19">
        <v>17199.150000000001</v>
      </c>
      <c r="F510" s="19">
        <f t="shared" si="50"/>
        <v>0.21280121401349592</v>
      </c>
      <c r="G510" s="19"/>
      <c r="H510" s="19"/>
      <c r="I510" s="19"/>
      <c r="J510" s="19"/>
      <c r="K510" s="19"/>
      <c r="L510" s="19"/>
      <c r="M510" s="19"/>
      <c r="N510" s="51">
        <f t="shared" si="51"/>
        <v>1.0019913410479073E-2</v>
      </c>
      <c r="O510" s="51">
        <f t="shared" si="52"/>
        <v>2.1601568733434487E-3</v>
      </c>
      <c r="Q510" s="11">
        <v>38820</v>
      </c>
      <c r="R510" s="10">
        <v>6710</v>
      </c>
      <c r="S510" s="10">
        <v>6740</v>
      </c>
      <c r="T510" s="10">
        <v>6570</v>
      </c>
      <c r="U510" s="10">
        <v>6680</v>
      </c>
      <c r="V510" s="10">
        <v>8322700</v>
      </c>
      <c r="W510" s="10">
        <v>6680</v>
      </c>
      <c r="X510" s="19">
        <f t="shared" si="53"/>
        <v>-0.29940119760479045</v>
      </c>
      <c r="AF510" s="51">
        <f t="shared" si="55"/>
        <v>-2.6766693205088597E-2</v>
      </c>
      <c r="AG510" s="51">
        <f t="shared" si="54"/>
        <v>8.0068119411963699E-3</v>
      </c>
    </row>
    <row r="511" spans="1:33" s="1" customFormat="1">
      <c r="A511" s="18">
        <v>38821</v>
      </c>
      <c r="B511" s="19">
        <v>17319.330000000002</v>
      </c>
      <c r="C511" s="19">
        <v>17319.330000000002</v>
      </c>
      <c r="D511" s="19">
        <v>17149.080000000002</v>
      </c>
      <c r="E511" s="19">
        <v>17233.82</v>
      </c>
      <c r="F511" s="19">
        <f t="shared" si="50"/>
        <v>0.20117420281747317</v>
      </c>
      <c r="G511" s="19"/>
      <c r="H511" s="19"/>
      <c r="I511" s="19"/>
      <c r="J511" s="19"/>
      <c r="K511" s="19"/>
      <c r="L511" s="19"/>
      <c r="M511" s="19"/>
      <c r="N511" s="51">
        <f t="shared" si="51"/>
        <v>8.4845924519326137E-3</v>
      </c>
      <c r="O511" s="51">
        <f t="shared" si="52"/>
        <v>1.7305121322874501E-3</v>
      </c>
      <c r="Q511" s="11">
        <v>38821</v>
      </c>
      <c r="R511" s="10">
        <v>6770</v>
      </c>
      <c r="S511" s="10">
        <v>6780</v>
      </c>
      <c r="T511" s="10">
        <v>6710</v>
      </c>
      <c r="U511" s="10">
        <v>6740</v>
      </c>
      <c r="V511" s="10">
        <v>5907300</v>
      </c>
      <c r="W511" s="10">
        <v>6740</v>
      </c>
      <c r="X511" s="19">
        <f t="shared" si="53"/>
        <v>0.89020771513353114</v>
      </c>
      <c r="AF511" s="51">
        <f t="shared" si="55"/>
        <v>0.70609956510298089</v>
      </c>
      <c r="AG511" s="51">
        <f t="shared" si="54"/>
        <v>0.62876437238486715</v>
      </c>
    </row>
    <row r="512" spans="1:33" s="1" customFormat="1">
      <c r="A512" s="18">
        <v>38824</v>
      </c>
      <c r="B512" s="19">
        <v>17233.73</v>
      </c>
      <c r="C512" s="19">
        <v>17233.73</v>
      </c>
      <c r="D512" s="19">
        <v>17000.36</v>
      </c>
      <c r="E512" s="19">
        <v>17000.36</v>
      </c>
      <c r="F512" s="19">
        <f t="shared" si="50"/>
        <v>-1.3732650367403934</v>
      </c>
      <c r="G512" s="19"/>
      <c r="H512" s="19"/>
      <c r="I512" s="19"/>
      <c r="J512" s="19"/>
      <c r="K512" s="19"/>
      <c r="L512" s="19"/>
      <c r="M512" s="19"/>
      <c r="N512" s="51">
        <f t="shared" si="51"/>
        <v>-2.5740559473391462</v>
      </c>
      <c r="O512" s="51">
        <f t="shared" si="52"/>
        <v>3.5276918586149821</v>
      </c>
      <c r="Q512" s="11">
        <v>38824</v>
      </c>
      <c r="R512" s="10">
        <v>6730</v>
      </c>
      <c r="S512" s="10">
        <v>6740</v>
      </c>
      <c r="T512" s="10">
        <v>6630</v>
      </c>
      <c r="U512" s="10">
        <v>6650</v>
      </c>
      <c r="V512" s="10">
        <v>5927700</v>
      </c>
      <c r="W512" s="10">
        <v>6650</v>
      </c>
      <c r="X512" s="19">
        <f t="shared" si="53"/>
        <v>-1.3533834586466165</v>
      </c>
      <c r="AF512" s="51">
        <f t="shared" si="55"/>
        <v>-2.477449220912507</v>
      </c>
      <c r="AG512" s="51">
        <f t="shared" si="54"/>
        <v>3.3522753398824769</v>
      </c>
    </row>
    <row r="513" spans="1:33" s="1" customFormat="1">
      <c r="A513" s="18">
        <v>38825</v>
      </c>
      <c r="B513" s="19">
        <v>16971.759999999998</v>
      </c>
      <c r="C513" s="19">
        <v>17268.05</v>
      </c>
      <c r="D513" s="19">
        <v>16945.3</v>
      </c>
      <c r="E513" s="19">
        <v>17232.86</v>
      </c>
      <c r="F513" s="19">
        <f t="shared" si="50"/>
        <v>1.3491666502252091</v>
      </c>
      <c r="G513" s="19"/>
      <c r="H513" s="19"/>
      <c r="I513" s="19"/>
      <c r="J513" s="19"/>
      <c r="K513" s="19"/>
      <c r="L513" s="19"/>
      <c r="M513" s="19"/>
      <c r="N513" s="51">
        <f t="shared" si="51"/>
        <v>2.4710619986576448</v>
      </c>
      <c r="O513" s="51">
        <f t="shared" si="52"/>
        <v>3.3407567603282513</v>
      </c>
      <c r="Q513" s="11">
        <v>38825</v>
      </c>
      <c r="R513" s="10">
        <v>6660</v>
      </c>
      <c r="S513" s="10">
        <v>6710</v>
      </c>
      <c r="T513" s="10">
        <v>6630</v>
      </c>
      <c r="U513" s="10">
        <v>6680</v>
      </c>
      <c r="V513" s="10">
        <v>6029500</v>
      </c>
      <c r="W513" s="10">
        <v>6680</v>
      </c>
      <c r="X513" s="19">
        <f t="shared" si="53"/>
        <v>0.44910179640718562</v>
      </c>
      <c r="AF513" s="51">
        <f t="shared" si="55"/>
        <v>9.0742564708053308E-2</v>
      </c>
      <c r="AG513" s="51">
        <f t="shared" si="54"/>
        <v>4.0776949476019425E-2</v>
      </c>
    </row>
    <row r="514" spans="1:33" s="1" customFormat="1">
      <c r="A514" s="18">
        <v>38826</v>
      </c>
      <c r="B514" s="19">
        <v>17405.919999999998</v>
      </c>
      <c r="C514" s="19">
        <v>17459.240000000002</v>
      </c>
      <c r="D514" s="19">
        <v>17350.12</v>
      </c>
      <c r="E514" s="19">
        <v>17350.12</v>
      </c>
      <c r="F514" s="19">
        <f t="shared" si="50"/>
        <v>0.67584546965668479</v>
      </c>
      <c r="G514" s="19"/>
      <c r="H514" s="19"/>
      <c r="I514" s="19"/>
      <c r="J514" s="19"/>
      <c r="K514" s="19"/>
      <c r="L514" s="19"/>
      <c r="M514" s="19"/>
      <c r="N514" s="51">
        <f t="shared" si="51"/>
        <v>0.31253624234933786</v>
      </c>
      <c r="O514" s="51">
        <f t="shared" si="52"/>
        <v>0.21209666922081435</v>
      </c>
      <c r="Q514" s="11">
        <v>38826</v>
      </c>
      <c r="R514" s="10">
        <v>6700</v>
      </c>
      <c r="S514" s="10">
        <v>6730</v>
      </c>
      <c r="T514" s="10">
        <v>6640</v>
      </c>
      <c r="U514" s="10">
        <v>6650</v>
      </c>
      <c r="V514" s="10">
        <v>5529000</v>
      </c>
      <c r="W514" s="10">
        <v>6650</v>
      </c>
      <c r="X514" s="19">
        <f t="shared" si="53"/>
        <v>-0.45112781954887221</v>
      </c>
      <c r="AF514" s="51">
        <f t="shared" si="55"/>
        <v>-9.1648462386987414E-2</v>
      </c>
      <c r="AG514" s="51">
        <f t="shared" si="54"/>
        <v>4.1320627749247114E-2</v>
      </c>
    </row>
    <row r="515" spans="1:33" s="1" customFormat="1">
      <c r="A515" s="18">
        <v>38827</v>
      </c>
      <c r="B515" s="19">
        <v>17391.939999999999</v>
      </c>
      <c r="C515" s="19">
        <v>17412.59</v>
      </c>
      <c r="D515" s="19">
        <v>17283.97</v>
      </c>
      <c r="E515" s="19">
        <v>17317.53</v>
      </c>
      <c r="F515" s="19">
        <f t="shared" si="50"/>
        <v>-0.18819081012130567</v>
      </c>
      <c r="G515" s="19"/>
      <c r="H515" s="19"/>
      <c r="I515" s="19"/>
      <c r="J515" s="19"/>
      <c r="K515" s="19"/>
      <c r="L515" s="19"/>
      <c r="M515" s="19"/>
      <c r="N515" s="51">
        <f t="shared" si="51"/>
        <v>-6.3733657654419127E-3</v>
      </c>
      <c r="O515" s="51">
        <f t="shared" si="52"/>
        <v>1.1816579766111032E-3</v>
      </c>
      <c r="Q515" s="11">
        <v>38827</v>
      </c>
      <c r="R515" s="10">
        <v>6700</v>
      </c>
      <c r="S515" s="10">
        <v>6720</v>
      </c>
      <c r="T515" s="10">
        <v>6660</v>
      </c>
      <c r="U515" s="10">
        <v>6720</v>
      </c>
      <c r="V515" s="10">
        <v>5382400</v>
      </c>
      <c r="W515" s="10">
        <v>6720</v>
      </c>
      <c r="X515" s="19">
        <f t="shared" si="53"/>
        <v>1.0416666666666665</v>
      </c>
      <c r="AF515" s="51">
        <f t="shared" si="55"/>
        <v>1.1311526329079242</v>
      </c>
      <c r="AG515" s="51">
        <f t="shared" si="54"/>
        <v>1.1785869127471493</v>
      </c>
    </row>
    <row r="516" spans="1:33" s="1" customFormat="1">
      <c r="A516" s="18">
        <v>38828</v>
      </c>
      <c r="B516" s="19">
        <v>17332.349999999999</v>
      </c>
      <c r="C516" s="19">
        <v>17479.73</v>
      </c>
      <c r="D516" s="19">
        <v>17258.490000000002</v>
      </c>
      <c r="E516" s="19">
        <v>17403.96</v>
      </c>
      <c r="F516" s="19">
        <f t="shared" si="50"/>
        <v>0.49661111609082237</v>
      </c>
      <c r="G516" s="19"/>
      <c r="H516" s="19"/>
      <c r="I516" s="19"/>
      <c r="J516" s="19"/>
      <c r="K516" s="19"/>
      <c r="L516" s="19"/>
      <c r="M516" s="19"/>
      <c r="N516" s="51">
        <f t="shared" si="51"/>
        <v>0.12454775904143719</v>
      </c>
      <c r="O516" s="51">
        <f t="shared" si="52"/>
        <v>6.2198687971238363E-2</v>
      </c>
      <c r="Q516" s="11">
        <v>38828</v>
      </c>
      <c r="R516" s="10">
        <v>6760</v>
      </c>
      <c r="S516" s="10">
        <v>6950</v>
      </c>
      <c r="T516" s="10">
        <v>6730</v>
      </c>
      <c r="U516" s="10">
        <v>6900</v>
      </c>
      <c r="V516" s="10">
        <v>16397000</v>
      </c>
      <c r="W516" s="10">
        <v>6900</v>
      </c>
      <c r="X516" s="19">
        <f t="shared" si="53"/>
        <v>2.6086956521739131</v>
      </c>
      <c r="AF516" s="51">
        <f t="shared" si="55"/>
        <v>17.758406163486075</v>
      </c>
      <c r="AG516" s="51">
        <f t="shared" si="54"/>
        <v>46.331032609512953</v>
      </c>
    </row>
    <row r="517" spans="1:33" s="1" customFormat="1">
      <c r="A517" s="18">
        <v>38831</v>
      </c>
      <c r="B517" s="19">
        <v>17245.62</v>
      </c>
      <c r="C517" s="19">
        <v>17245.62</v>
      </c>
      <c r="D517" s="19">
        <v>16892.150000000001</v>
      </c>
      <c r="E517" s="19">
        <v>16914.400000000001</v>
      </c>
      <c r="F517" s="19">
        <f t="shared" si="50"/>
        <v>-2.8943385517665279</v>
      </c>
      <c r="G517" s="19"/>
      <c r="H517" s="19"/>
      <c r="I517" s="19"/>
      <c r="J517" s="19"/>
      <c r="K517" s="19"/>
      <c r="L517" s="19"/>
      <c r="M517" s="19"/>
      <c r="N517" s="51">
        <f t="shared" si="51"/>
        <v>-24.176511991436016</v>
      </c>
      <c r="O517" s="51">
        <f t="shared" si="52"/>
        <v>69.907675073182205</v>
      </c>
      <c r="Q517" s="11">
        <v>38831</v>
      </c>
      <c r="R517" s="10">
        <v>6830</v>
      </c>
      <c r="S517" s="10">
        <v>6870</v>
      </c>
      <c r="T517" s="10">
        <v>6690</v>
      </c>
      <c r="U517" s="10">
        <v>6710</v>
      </c>
      <c r="V517" s="10">
        <v>15143500</v>
      </c>
      <c r="W517" s="10">
        <v>6710</v>
      </c>
      <c r="X517" s="19">
        <f t="shared" si="53"/>
        <v>-2.8315946348733236</v>
      </c>
      <c r="AF517" s="51">
        <f t="shared" si="55"/>
        <v>-22.697081466363738</v>
      </c>
      <c r="AG517" s="51">
        <f t="shared" si="54"/>
        <v>64.262855879995158</v>
      </c>
    </row>
    <row r="518" spans="1:33" s="1" customFormat="1">
      <c r="A518" s="18">
        <v>38832</v>
      </c>
      <c r="B518" s="19">
        <v>16929.36</v>
      </c>
      <c r="C518" s="19">
        <v>17000.2</v>
      </c>
      <c r="D518" s="19">
        <v>16787.439999999999</v>
      </c>
      <c r="E518" s="19">
        <v>16970.29</v>
      </c>
      <c r="F518" s="19">
        <f t="shared" si="50"/>
        <v>0.3293402764478357</v>
      </c>
      <c r="G518" s="19"/>
      <c r="H518" s="19"/>
      <c r="I518" s="19"/>
      <c r="J518" s="19"/>
      <c r="K518" s="19"/>
      <c r="L518" s="19"/>
      <c r="M518" s="19"/>
      <c r="N518" s="51">
        <f t="shared" si="51"/>
        <v>3.6635864413572354E-2</v>
      </c>
      <c r="O518" s="51">
        <f t="shared" si="52"/>
        <v>1.2167702725822403E-2</v>
      </c>
      <c r="Q518" s="11">
        <v>38832</v>
      </c>
      <c r="R518" s="10">
        <v>6710</v>
      </c>
      <c r="S518" s="10">
        <v>6720</v>
      </c>
      <c r="T518" s="10">
        <v>6650</v>
      </c>
      <c r="U518" s="10">
        <v>6690</v>
      </c>
      <c r="V518" s="10">
        <v>9054200</v>
      </c>
      <c r="W518" s="10">
        <v>6690</v>
      </c>
      <c r="X518" s="19">
        <f t="shared" si="53"/>
        <v>-0.29895366218236175</v>
      </c>
      <c r="AF518" s="51">
        <f t="shared" si="55"/>
        <v>-2.6646735383230459E-2</v>
      </c>
      <c r="AG518" s="51">
        <f t="shared" si="54"/>
        <v>7.9590031921291902E-3</v>
      </c>
    </row>
    <row r="519" spans="1:33" s="1" customFormat="1">
      <c r="A519" s="18">
        <v>38833</v>
      </c>
      <c r="B519" s="19">
        <v>16993.23</v>
      </c>
      <c r="C519" s="19">
        <v>17107.93</v>
      </c>
      <c r="D519" s="19">
        <v>16944.54</v>
      </c>
      <c r="E519" s="19">
        <v>17055.93</v>
      </c>
      <c r="F519" s="19">
        <f t="shared" si="50"/>
        <v>0.50211275491866714</v>
      </c>
      <c r="G519" s="19"/>
      <c r="H519" s="19"/>
      <c r="I519" s="19"/>
      <c r="J519" s="19"/>
      <c r="K519" s="19"/>
      <c r="L519" s="19"/>
      <c r="M519" s="19"/>
      <c r="N519" s="51">
        <f t="shared" si="51"/>
        <v>0.1287095436344059</v>
      </c>
      <c r="O519" s="51">
        <f t="shared" si="52"/>
        <v>6.4985181152056426E-2</v>
      </c>
      <c r="Q519" s="11">
        <v>38833</v>
      </c>
      <c r="R519" s="10">
        <v>6670</v>
      </c>
      <c r="S519" s="10">
        <v>6710</v>
      </c>
      <c r="T519" s="10">
        <v>6610</v>
      </c>
      <c r="U519" s="10">
        <v>6640</v>
      </c>
      <c r="V519" s="10">
        <v>8066900</v>
      </c>
      <c r="W519" s="10">
        <v>6640</v>
      </c>
      <c r="X519" s="19">
        <f t="shared" si="53"/>
        <v>-0.75301204819277112</v>
      </c>
      <c r="AF519" s="51">
        <f t="shared" si="55"/>
        <v>-0.42652288783038267</v>
      </c>
      <c r="AG519" s="51">
        <f t="shared" si="54"/>
        <v>0.32106265149478447</v>
      </c>
    </row>
    <row r="520" spans="1:33" s="1" customFormat="1">
      <c r="A520" s="18">
        <v>38834</v>
      </c>
      <c r="B520" s="19">
        <v>17118.919999999998</v>
      </c>
      <c r="C520" s="19">
        <v>17176.060000000001</v>
      </c>
      <c r="D520" s="19">
        <v>17094.72</v>
      </c>
      <c r="E520" s="19">
        <v>17114.54</v>
      </c>
      <c r="F520" s="19">
        <f t="shared" si="50"/>
        <v>0.34245734913120995</v>
      </c>
      <c r="G520" s="19"/>
      <c r="H520" s="19"/>
      <c r="I520" s="19"/>
      <c r="J520" s="19"/>
      <c r="K520" s="19"/>
      <c r="L520" s="19"/>
      <c r="M520" s="19"/>
      <c r="N520" s="51">
        <f t="shared" si="51"/>
        <v>4.1150282445355339E-2</v>
      </c>
      <c r="O520" s="51">
        <f t="shared" si="52"/>
        <v>1.4206827063715384E-2</v>
      </c>
      <c r="Q520" s="11">
        <v>38834</v>
      </c>
      <c r="R520" s="10">
        <v>6710</v>
      </c>
      <c r="S520" s="10">
        <v>6820</v>
      </c>
      <c r="T520" s="10">
        <v>6670</v>
      </c>
      <c r="U520" s="10">
        <v>6670</v>
      </c>
      <c r="V520" s="10">
        <v>11729600</v>
      </c>
      <c r="W520" s="10">
        <v>6670</v>
      </c>
      <c r="X520" s="19">
        <f t="shared" si="53"/>
        <v>0.4497751124437781</v>
      </c>
      <c r="AF520" s="51">
        <f t="shared" si="55"/>
        <v>9.1151070431073802E-2</v>
      </c>
      <c r="AG520" s="51">
        <f t="shared" si="54"/>
        <v>4.1021893004459561E-2</v>
      </c>
    </row>
    <row r="521" spans="1:33" s="1" customFormat="1">
      <c r="A521" s="18">
        <v>38835</v>
      </c>
      <c r="B521" s="19">
        <v>17039.37</v>
      </c>
      <c r="C521" s="19">
        <v>17043.669999999998</v>
      </c>
      <c r="D521" s="19">
        <v>16750.5</v>
      </c>
      <c r="E521" s="19">
        <v>16906.23</v>
      </c>
      <c r="F521" s="19">
        <f t="shared" si="50"/>
        <v>-1.232149331932674</v>
      </c>
      <c r="G521" s="19"/>
      <c r="H521" s="19"/>
      <c r="I521" s="19"/>
      <c r="J521" s="19"/>
      <c r="K521" s="19"/>
      <c r="L521" s="19"/>
      <c r="M521" s="19"/>
      <c r="N521" s="51">
        <f t="shared" si="51"/>
        <v>-1.8579826255319423</v>
      </c>
      <c r="O521" s="51">
        <f t="shared" si="52"/>
        <v>2.2841372583198702</v>
      </c>
      <c r="Q521" s="11">
        <v>38835</v>
      </c>
      <c r="R521" s="10">
        <v>6670</v>
      </c>
      <c r="S521" s="10">
        <v>6710</v>
      </c>
      <c r="T521" s="10">
        <v>6610</v>
      </c>
      <c r="U521" s="10">
        <v>6660</v>
      </c>
      <c r="V521" s="10">
        <v>7438900</v>
      </c>
      <c r="W521" s="10">
        <v>6660</v>
      </c>
      <c r="X521" s="19">
        <f t="shared" si="53"/>
        <v>-0.15015015015015015</v>
      </c>
      <c r="AF521" s="51">
        <f t="shared" si="55"/>
        <v>-3.3670650135310181E-3</v>
      </c>
      <c r="AG521" s="51">
        <f t="shared" si="54"/>
        <v>5.0466362489819604E-4</v>
      </c>
    </row>
    <row r="522" spans="1:33" s="1" customFormat="1">
      <c r="A522" s="18">
        <v>38838</v>
      </c>
      <c r="B522" s="19">
        <v>16929.830000000002</v>
      </c>
      <c r="C522" s="19">
        <v>16965.330000000002</v>
      </c>
      <c r="D522" s="19">
        <v>16868.689999999999</v>
      </c>
      <c r="E522" s="19">
        <v>16925.71</v>
      </c>
      <c r="F522" s="19">
        <f t="shared" si="50"/>
        <v>0.11509118376717764</v>
      </c>
      <c r="G522" s="19"/>
      <c r="H522" s="19"/>
      <c r="I522" s="19"/>
      <c r="J522" s="19"/>
      <c r="K522" s="19"/>
      <c r="L522" s="19"/>
      <c r="M522" s="19"/>
      <c r="N522" s="51">
        <f t="shared" si="51"/>
        <v>1.6378723476458007E-3</v>
      </c>
      <c r="O522" s="51">
        <f t="shared" si="52"/>
        <v>1.930664158712691E-4</v>
      </c>
      <c r="Q522" s="11">
        <v>38838</v>
      </c>
      <c r="R522" s="10">
        <v>6660</v>
      </c>
      <c r="S522" s="10">
        <v>6740</v>
      </c>
      <c r="T522" s="10">
        <v>6650</v>
      </c>
      <c r="U522" s="10">
        <v>6690</v>
      </c>
      <c r="V522" s="10">
        <v>4051000</v>
      </c>
      <c r="W522" s="10">
        <v>6690</v>
      </c>
      <c r="X522" s="19">
        <f t="shared" si="53"/>
        <v>0.44843049327354262</v>
      </c>
      <c r="AF522" s="51">
        <f t="shared" si="55"/>
        <v>9.0336497096101462E-2</v>
      </c>
      <c r="AG522" s="51">
        <f t="shared" si="54"/>
        <v>4.0533831864451607E-2</v>
      </c>
    </row>
    <row r="523" spans="1:33" s="1" customFormat="1">
      <c r="A523" s="18">
        <v>38839</v>
      </c>
      <c r="B523" s="19">
        <v>16920.13</v>
      </c>
      <c r="C523" s="19">
        <v>17188.54</v>
      </c>
      <c r="D523" s="19">
        <v>16900.330000000002</v>
      </c>
      <c r="E523" s="19">
        <v>17153.77</v>
      </c>
      <c r="F523" s="19">
        <f t="shared" si="50"/>
        <v>1.3295036601283643</v>
      </c>
      <c r="G523" s="19"/>
      <c r="H523" s="19"/>
      <c r="I523" s="19"/>
      <c r="J523" s="19"/>
      <c r="K523" s="19"/>
      <c r="L523" s="19"/>
      <c r="M523" s="19"/>
      <c r="N523" s="51">
        <f t="shared" si="51"/>
        <v>2.3648040350964372</v>
      </c>
      <c r="O523" s="51">
        <f t="shared" si="52"/>
        <v>3.1506019950409696</v>
      </c>
      <c r="Q523" s="11">
        <v>38839</v>
      </c>
      <c r="R523" s="10">
        <v>6750</v>
      </c>
      <c r="S523" s="10">
        <v>6840</v>
      </c>
      <c r="T523" s="10">
        <v>6730</v>
      </c>
      <c r="U523" s="10">
        <v>6800</v>
      </c>
      <c r="V523" s="10">
        <v>5890400</v>
      </c>
      <c r="W523" s="10">
        <v>6800</v>
      </c>
      <c r="X523" s="19">
        <f t="shared" si="53"/>
        <v>1.6176470588235297</v>
      </c>
      <c r="AF523" s="51">
        <f t="shared" si="55"/>
        <v>4.2351323701620194</v>
      </c>
      <c r="AG523" s="51">
        <f t="shared" si="54"/>
        <v>6.8520835812583014</v>
      </c>
    </row>
    <row r="524" spans="1:33" s="1" customFormat="1">
      <c r="A524" s="18">
        <v>38845</v>
      </c>
      <c r="B524" s="19">
        <v>17334.189999999999</v>
      </c>
      <c r="C524" s="19">
        <v>17375.25</v>
      </c>
      <c r="D524" s="19">
        <v>17248.59</v>
      </c>
      <c r="E524" s="19">
        <v>17291.669999999998</v>
      </c>
      <c r="F524" s="19">
        <f t="shared" si="50"/>
        <v>0.79749382216985298</v>
      </c>
      <c r="G524" s="19"/>
      <c r="H524" s="19"/>
      <c r="I524" s="19"/>
      <c r="J524" s="19"/>
      <c r="K524" s="19"/>
      <c r="L524" s="19"/>
      <c r="M524" s="19"/>
      <c r="N524" s="51">
        <f t="shared" si="51"/>
        <v>0.51253584662801499</v>
      </c>
      <c r="O524" s="51">
        <f t="shared" si="52"/>
        <v>0.41017166941184763</v>
      </c>
      <c r="Q524" s="11">
        <v>38845</v>
      </c>
      <c r="R524" s="10">
        <v>6890</v>
      </c>
      <c r="S524" s="10">
        <v>6900</v>
      </c>
      <c r="T524" s="10">
        <v>6740</v>
      </c>
      <c r="U524" s="10">
        <v>6760</v>
      </c>
      <c r="V524" s="10">
        <v>9728800</v>
      </c>
      <c r="W524" s="10">
        <v>6760</v>
      </c>
      <c r="X524" s="19">
        <f t="shared" si="53"/>
        <v>-0.59171597633136097</v>
      </c>
      <c r="AF524" s="51">
        <f t="shared" si="55"/>
        <v>-0.20689504800680902</v>
      </c>
      <c r="AG524" s="51">
        <f t="shared" si="54"/>
        <v>0.12236769930026548</v>
      </c>
    </row>
    <row r="525" spans="1:33" s="1" customFormat="1">
      <c r="A525" s="18">
        <v>38846</v>
      </c>
      <c r="B525" s="19">
        <v>17253.810000000001</v>
      </c>
      <c r="C525" s="19">
        <v>17294.5</v>
      </c>
      <c r="D525" s="19">
        <v>17178.95</v>
      </c>
      <c r="E525" s="19">
        <v>17190.91</v>
      </c>
      <c r="F525" s="19">
        <f t="shared" ref="F525:F588" si="56">(E525-E524)/E525*100</f>
        <v>-0.58612371305532052</v>
      </c>
      <c r="G525" s="19"/>
      <c r="H525" s="19"/>
      <c r="I525" s="19"/>
      <c r="J525" s="19"/>
      <c r="K525" s="19"/>
      <c r="L525" s="19"/>
      <c r="M525" s="19"/>
      <c r="N525" s="51">
        <f t="shared" ref="N525:N588" si="57">(F525-F$4)^3</f>
        <v>-0.19850069142146406</v>
      </c>
      <c r="O525" s="51">
        <f t="shared" ref="O525:O588" si="58">(F525-F$4)^4</f>
        <v>0.11579310466316819</v>
      </c>
      <c r="Q525" s="11">
        <v>38846</v>
      </c>
      <c r="R525" s="10">
        <v>6770</v>
      </c>
      <c r="S525" s="10">
        <v>6820</v>
      </c>
      <c r="T525" s="10">
        <v>6730</v>
      </c>
      <c r="U525" s="10">
        <v>6730</v>
      </c>
      <c r="V525" s="10">
        <v>7545700</v>
      </c>
      <c r="W525" s="10">
        <v>6730</v>
      </c>
      <c r="X525" s="19">
        <f t="shared" ref="X525:X588" si="59">(W525-W524)/W525*100</f>
        <v>-0.44576523031203563</v>
      </c>
      <c r="AF525" s="51">
        <f t="shared" si="55"/>
        <v>-8.8416967701156743E-2</v>
      </c>
      <c r="AG525" s="51">
        <f t="shared" ref="AG525:AG588" si="60">(X525-X$4)^4</f>
        <v>3.9389532105416118E-2</v>
      </c>
    </row>
    <row r="526" spans="1:33" s="1" customFormat="1">
      <c r="A526" s="18">
        <v>38847</v>
      </c>
      <c r="B526" s="19">
        <v>17161.47</v>
      </c>
      <c r="C526" s="19">
        <v>17253.11</v>
      </c>
      <c r="D526" s="19">
        <v>16883.39</v>
      </c>
      <c r="E526" s="19">
        <v>16951.93</v>
      </c>
      <c r="F526" s="19">
        <f t="shared" si="56"/>
        <v>-1.4097509841062319</v>
      </c>
      <c r="G526" s="19"/>
      <c r="H526" s="19"/>
      <c r="I526" s="19"/>
      <c r="J526" s="19"/>
      <c r="K526" s="19"/>
      <c r="L526" s="19"/>
      <c r="M526" s="19"/>
      <c r="N526" s="51">
        <f t="shared" si="57"/>
        <v>-2.7851631356946212</v>
      </c>
      <c r="O526" s="51">
        <f t="shared" si="58"/>
        <v>3.9186293261223648</v>
      </c>
      <c r="Q526" s="11">
        <v>38847</v>
      </c>
      <c r="R526" s="10">
        <v>6770</v>
      </c>
      <c r="S526" s="10">
        <v>6770</v>
      </c>
      <c r="T526" s="10">
        <v>6630</v>
      </c>
      <c r="U526" s="10">
        <v>6680</v>
      </c>
      <c r="V526" s="10">
        <v>7442800</v>
      </c>
      <c r="W526" s="10">
        <v>6680</v>
      </c>
      <c r="X526" s="19">
        <f t="shared" si="59"/>
        <v>-0.74850299401197606</v>
      </c>
      <c r="AF526" s="51">
        <f t="shared" ref="AF526:AF589" si="61">(X526-X$4)^3</f>
        <v>-0.41890389588605076</v>
      </c>
      <c r="AG526" s="51">
        <f t="shared" si="60"/>
        <v>0.31343863875145428</v>
      </c>
    </row>
    <row r="527" spans="1:33" s="1" customFormat="1">
      <c r="A527" s="18">
        <v>38848</v>
      </c>
      <c r="B527" s="19">
        <v>16887.37</v>
      </c>
      <c r="C527" s="10">
        <v>17087</v>
      </c>
      <c r="D527" s="19">
        <v>16840.849999999999</v>
      </c>
      <c r="E527" s="19">
        <v>16862.14</v>
      </c>
      <c r="F527" s="19">
        <f t="shared" si="56"/>
        <v>-0.53249468928618116</v>
      </c>
      <c r="G527" s="19"/>
      <c r="H527" s="19"/>
      <c r="I527" s="19"/>
      <c r="J527" s="19"/>
      <c r="K527" s="19"/>
      <c r="L527" s="19"/>
      <c r="M527" s="19"/>
      <c r="N527" s="51">
        <f t="shared" si="57"/>
        <v>-0.14863234830472122</v>
      </c>
      <c r="O527" s="51">
        <f t="shared" si="58"/>
        <v>7.8731970170639279E-2</v>
      </c>
      <c r="Q527" s="11">
        <v>38848</v>
      </c>
      <c r="R527" s="10">
        <v>6600</v>
      </c>
      <c r="S527" s="10">
        <v>6660</v>
      </c>
      <c r="T527" s="10">
        <v>6500</v>
      </c>
      <c r="U527" s="10">
        <v>6540</v>
      </c>
      <c r="V527" s="10">
        <v>12301900</v>
      </c>
      <c r="W527" s="10">
        <v>6540</v>
      </c>
      <c r="X527" s="19">
        <f t="shared" si="59"/>
        <v>-2.1406727828746175</v>
      </c>
      <c r="AF527" s="51">
        <f t="shared" si="61"/>
        <v>-9.8059090626022059</v>
      </c>
      <c r="AG527" s="51">
        <f t="shared" si="60"/>
        <v>20.988616641231431</v>
      </c>
    </row>
    <row r="528" spans="1:33" s="1" customFormat="1">
      <c r="A528" s="18">
        <v>38849</v>
      </c>
      <c r="B528" s="19">
        <v>16655.98</v>
      </c>
      <c r="C528" s="19">
        <v>16655.98</v>
      </c>
      <c r="D528" s="19">
        <v>16422.490000000002</v>
      </c>
      <c r="E528" s="19">
        <v>16601.78</v>
      </c>
      <c r="F528" s="19">
        <f t="shared" si="56"/>
        <v>-1.5682655715230573</v>
      </c>
      <c r="G528" s="19"/>
      <c r="H528" s="19"/>
      <c r="I528" s="19"/>
      <c r="J528" s="19"/>
      <c r="K528" s="19"/>
      <c r="L528" s="19"/>
      <c r="M528" s="19"/>
      <c r="N528" s="51">
        <f t="shared" si="57"/>
        <v>-3.8365680626851186</v>
      </c>
      <c r="O528" s="51">
        <f t="shared" si="58"/>
        <v>6.0060721215618678</v>
      </c>
      <c r="Q528" s="11">
        <v>38849</v>
      </c>
      <c r="R528" s="10">
        <v>6380</v>
      </c>
      <c r="S528" s="10">
        <v>6390</v>
      </c>
      <c r="T528" s="10">
        <v>6300</v>
      </c>
      <c r="U528" s="10">
        <v>6370</v>
      </c>
      <c r="V528" s="10">
        <v>15985000</v>
      </c>
      <c r="W528" s="10">
        <v>6370</v>
      </c>
      <c r="X528" s="19">
        <f t="shared" si="59"/>
        <v>-2.6687598116169546</v>
      </c>
      <c r="AF528" s="51">
        <f t="shared" si="61"/>
        <v>-19.001930364367542</v>
      </c>
      <c r="AG528" s="51">
        <f t="shared" si="60"/>
        <v>50.706499425291341</v>
      </c>
    </row>
    <row r="529" spans="1:33" s="1" customFormat="1">
      <c r="A529" s="18">
        <v>38852</v>
      </c>
      <c r="B529" s="19">
        <v>16395.88</v>
      </c>
      <c r="C529" s="19">
        <v>16486.91</v>
      </c>
      <c r="D529" s="19">
        <v>16317.2</v>
      </c>
      <c r="E529" s="19">
        <v>16486.91</v>
      </c>
      <c r="F529" s="19">
        <f t="shared" si="56"/>
        <v>-0.69673456093348596</v>
      </c>
      <c r="G529" s="19"/>
      <c r="H529" s="19"/>
      <c r="I529" s="19"/>
      <c r="J529" s="19"/>
      <c r="K529" s="19"/>
      <c r="L529" s="19"/>
      <c r="M529" s="19"/>
      <c r="N529" s="51">
        <f t="shared" si="57"/>
        <v>-0.33418226777310323</v>
      </c>
      <c r="O529" s="51">
        <f t="shared" si="58"/>
        <v>0.23190558208074979</v>
      </c>
      <c r="Q529" s="11">
        <v>38852</v>
      </c>
      <c r="R529" s="10">
        <v>6200</v>
      </c>
      <c r="S529" s="10">
        <v>6290</v>
      </c>
      <c r="T529" s="10">
        <v>6200</v>
      </c>
      <c r="U529" s="10">
        <v>6250</v>
      </c>
      <c r="V529" s="10">
        <v>12925400</v>
      </c>
      <c r="W529" s="10">
        <v>6250</v>
      </c>
      <c r="X529" s="19">
        <f t="shared" si="59"/>
        <v>-1.92</v>
      </c>
      <c r="AF529" s="51">
        <f t="shared" si="61"/>
        <v>-7.0749267841398282</v>
      </c>
      <c r="AG529" s="51">
        <f t="shared" si="60"/>
        <v>13.581964776044684</v>
      </c>
    </row>
    <row r="530" spans="1:33" s="1" customFormat="1">
      <c r="A530" s="18">
        <v>38853</v>
      </c>
      <c r="B530" s="19">
        <v>16508.89</v>
      </c>
      <c r="C530" s="19">
        <v>16596.48</v>
      </c>
      <c r="D530" s="19">
        <v>16116.73</v>
      </c>
      <c r="E530" s="19">
        <v>16158.42</v>
      </c>
      <c r="F530" s="19">
        <f t="shared" si="56"/>
        <v>-2.0329339130929864</v>
      </c>
      <c r="G530" s="19"/>
      <c r="H530" s="19"/>
      <c r="I530" s="19"/>
      <c r="J530" s="19"/>
      <c r="K530" s="19"/>
      <c r="L530" s="19"/>
      <c r="M530" s="19"/>
      <c r="N530" s="51">
        <f t="shared" si="57"/>
        <v>-8.3672660342334275</v>
      </c>
      <c r="O530" s="51">
        <f t="shared" si="58"/>
        <v>16.986794645028656</v>
      </c>
      <c r="Q530" s="11">
        <v>38853</v>
      </c>
      <c r="R530" s="10">
        <v>6290</v>
      </c>
      <c r="S530" s="10">
        <v>6340</v>
      </c>
      <c r="T530" s="10">
        <v>6140</v>
      </c>
      <c r="U530" s="10">
        <v>6170</v>
      </c>
      <c r="V530" s="10">
        <v>13982900</v>
      </c>
      <c r="W530" s="10">
        <v>6170</v>
      </c>
      <c r="X530" s="19">
        <f t="shared" si="59"/>
        <v>-1.2965964343598055</v>
      </c>
      <c r="AF530" s="51">
        <f t="shared" si="61"/>
        <v>-2.1784387058503207</v>
      </c>
      <c r="AG530" s="51">
        <f t="shared" si="60"/>
        <v>2.8239724774838679</v>
      </c>
    </row>
    <row r="531" spans="1:33" s="1" customFormat="1">
      <c r="A531" s="18">
        <v>38854</v>
      </c>
      <c r="B531" s="19">
        <v>16259.02</v>
      </c>
      <c r="C531" s="19">
        <v>16319.3</v>
      </c>
      <c r="D531" s="19">
        <v>16033.66</v>
      </c>
      <c r="E531" s="19">
        <v>16307.67</v>
      </c>
      <c r="F531" s="19">
        <f t="shared" si="56"/>
        <v>0.91521351609396073</v>
      </c>
      <c r="G531" s="19"/>
      <c r="H531" s="19"/>
      <c r="I531" s="19"/>
      <c r="J531" s="19"/>
      <c r="K531" s="19"/>
      <c r="L531" s="19"/>
      <c r="M531" s="19"/>
      <c r="N531" s="51">
        <f t="shared" si="57"/>
        <v>0.77361730342441426</v>
      </c>
      <c r="O531" s="51">
        <f t="shared" si="58"/>
        <v>0.71017966600240467</v>
      </c>
      <c r="Q531" s="11">
        <v>38854</v>
      </c>
      <c r="R531" s="10">
        <v>6250</v>
      </c>
      <c r="S531" s="10">
        <v>6270</v>
      </c>
      <c r="T531" s="10">
        <v>6140</v>
      </c>
      <c r="U531" s="10">
        <v>6240</v>
      </c>
      <c r="V531" s="10">
        <v>8765100</v>
      </c>
      <c r="W531" s="10">
        <v>6240</v>
      </c>
      <c r="X531" s="19">
        <f t="shared" si="59"/>
        <v>1.1217948717948718</v>
      </c>
      <c r="AF531" s="51">
        <f t="shared" si="61"/>
        <v>1.4127045422978866</v>
      </c>
      <c r="AG531" s="51">
        <f t="shared" si="60"/>
        <v>1.5851430300148388</v>
      </c>
    </row>
    <row r="532" spans="1:33" s="1" customFormat="1">
      <c r="A532" s="18">
        <v>38855</v>
      </c>
      <c r="B532" s="19">
        <v>16089.25</v>
      </c>
      <c r="C532" s="19">
        <v>16139.14</v>
      </c>
      <c r="D532" s="19">
        <v>15914.39</v>
      </c>
      <c r="E532" s="19">
        <v>16087.18</v>
      </c>
      <c r="F532" s="19">
        <f t="shared" si="56"/>
        <v>-1.3705944733632605</v>
      </c>
      <c r="G532" s="19"/>
      <c r="H532" s="19"/>
      <c r="I532" s="19"/>
      <c r="J532" s="19"/>
      <c r="K532" s="19"/>
      <c r="L532" s="19"/>
      <c r="M532" s="19"/>
      <c r="N532" s="51">
        <f t="shared" si="57"/>
        <v>-2.5590375735439581</v>
      </c>
      <c r="O532" s="51">
        <f t="shared" si="58"/>
        <v>3.500275407632488</v>
      </c>
      <c r="Q532" s="11">
        <v>38855</v>
      </c>
      <c r="R532" s="10">
        <v>6130</v>
      </c>
      <c r="S532" s="10">
        <v>6180</v>
      </c>
      <c r="T532" s="10">
        <v>6070</v>
      </c>
      <c r="U532" s="10">
        <v>6150</v>
      </c>
      <c r="V532" s="10">
        <v>14875200</v>
      </c>
      <c r="W532" s="10">
        <v>6150</v>
      </c>
      <c r="X532" s="19">
        <f t="shared" si="59"/>
        <v>-1.4634146341463417</v>
      </c>
      <c r="AF532" s="51">
        <f t="shared" si="61"/>
        <v>-3.1323027938196297</v>
      </c>
      <c r="AG532" s="51">
        <f t="shared" si="60"/>
        <v>4.5830189233995187</v>
      </c>
    </row>
    <row r="533" spans="1:33" s="1" customFormat="1">
      <c r="A533" s="18">
        <v>38856</v>
      </c>
      <c r="B533" s="19">
        <v>16041.18</v>
      </c>
      <c r="C533" s="19">
        <v>16166.34</v>
      </c>
      <c r="D533" s="19">
        <v>15925.69</v>
      </c>
      <c r="E533" s="19">
        <v>16155.45</v>
      </c>
      <c r="F533" s="19">
        <f t="shared" si="56"/>
        <v>0.42258185318267477</v>
      </c>
      <c r="G533" s="19"/>
      <c r="H533" s="19"/>
      <c r="I533" s="19"/>
      <c r="J533" s="19"/>
      <c r="K533" s="19"/>
      <c r="L533" s="19"/>
      <c r="M533" s="19"/>
      <c r="N533" s="51">
        <f t="shared" si="57"/>
        <v>7.6964676026750306E-2</v>
      </c>
      <c r="O533" s="51">
        <f t="shared" si="58"/>
        <v>3.2738234924709626E-2</v>
      </c>
      <c r="Q533" s="11">
        <v>38856</v>
      </c>
      <c r="R533" s="10">
        <v>6150</v>
      </c>
      <c r="S533" s="10">
        <v>6160</v>
      </c>
      <c r="T533" s="10">
        <v>6030</v>
      </c>
      <c r="U533" s="10">
        <v>6090</v>
      </c>
      <c r="V533" s="10">
        <v>13546700</v>
      </c>
      <c r="W533" s="10">
        <v>6090</v>
      </c>
      <c r="X533" s="19">
        <f t="shared" si="59"/>
        <v>-0.98522167487684731</v>
      </c>
      <c r="AF533" s="51">
        <f t="shared" si="61"/>
        <v>-0.95553738258014975</v>
      </c>
      <c r="AG533" s="51">
        <f t="shared" si="60"/>
        <v>0.9411602497079633</v>
      </c>
    </row>
    <row r="534" spans="1:33" s="1" customFormat="1">
      <c r="A534" s="18">
        <v>38859</v>
      </c>
      <c r="B534" s="19">
        <v>16254.56</v>
      </c>
      <c r="C534" s="19">
        <v>16268.51</v>
      </c>
      <c r="D534" s="19">
        <v>15837.26</v>
      </c>
      <c r="E534" s="19">
        <v>15857.87</v>
      </c>
      <c r="F534" s="19">
        <f t="shared" si="56"/>
        <v>-1.8765445800728593</v>
      </c>
      <c r="G534" s="19"/>
      <c r="H534" s="19"/>
      <c r="I534" s="19"/>
      <c r="J534" s="19"/>
      <c r="K534" s="19"/>
      <c r="L534" s="19"/>
      <c r="M534" s="19"/>
      <c r="N534" s="51">
        <f t="shared" si="57"/>
        <v>-6.5787212117641696</v>
      </c>
      <c r="O534" s="51">
        <f t="shared" si="58"/>
        <v>12.3269407944835</v>
      </c>
      <c r="Q534" s="11">
        <v>38859</v>
      </c>
      <c r="R534" s="10">
        <v>6140</v>
      </c>
      <c r="S534" s="10">
        <v>6210</v>
      </c>
      <c r="T534" s="10">
        <v>6060</v>
      </c>
      <c r="U534" s="10">
        <v>6060</v>
      </c>
      <c r="V534" s="10">
        <v>10804500</v>
      </c>
      <c r="W534" s="10">
        <v>6060</v>
      </c>
      <c r="X534" s="19">
        <f t="shared" si="59"/>
        <v>-0.49504950495049505</v>
      </c>
      <c r="AF534" s="51">
        <f t="shared" si="61"/>
        <v>-0.12112698416977477</v>
      </c>
      <c r="AG534" s="51">
        <f t="shared" si="60"/>
        <v>5.9931416015062113E-2</v>
      </c>
    </row>
    <row r="535" spans="1:33" s="1" customFormat="1">
      <c r="A535" s="18">
        <v>38860</v>
      </c>
      <c r="B535" s="19">
        <v>15722.05</v>
      </c>
      <c r="C535" s="19">
        <v>15776.2</v>
      </c>
      <c r="D535" s="19">
        <v>15582.86</v>
      </c>
      <c r="E535" s="19">
        <v>15599.2</v>
      </c>
      <c r="F535" s="19">
        <f t="shared" si="56"/>
        <v>-1.6582260628750196</v>
      </c>
      <c r="G535" s="19"/>
      <c r="H535" s="19"/>
      <c r="I535" s="19"/>
      <c r="J535" s="19"/>
      <c r="K535" s="19"/>
      <c r="L535" s="19"/>
      <c r="M535" s="19"/>
      <c r="N535" s="51">
        <f t="shared" si="57"/>
        <v>-4.5367102121486544</v>
      </c>
      <c r="O535" s="51">
        <f t="shared" si="58"/>
        <v>7.5102556165167567</v>
      </c>
      <c r="Q535" s="11">
        <v>38860</v>
      </c>
      <c r="R535" s="10">
        <v>5980</v>
      </c>
      <c r="S535" s="10">
        <v>6030</v>
      </c>
      <c r="T535" s="10">
        <v>5950</v>
      </c>
      <c r="U535" s="10">
        <v>5950</v>
      </c>
      <c r="V535" s="10">
        <v>12320000</v>
      </c>
      <c r="W535" s="10">
        <v>5950</v>
      </c>
      <c r="X535" s="19">
        <f t="shared" si="59"/>
        <v>-1.8487394957983194</v>
      </c>
      <c r="AF535" s="51">
        <f t="shared" si="61"/>
        <v>-6.315946119271648</v>
      </c>
      <c r="AG535" s="51">
        <f t="shared" si="60"/>
        <v>11.67484764784535</v>
      </c>
    </row>
    <row r="536" spans="1:33" s="1" customFormat="1">
      <c r="A536" s="18">
        <v>38861</v>
      </c>
      <c r="B536" s="19">
        <v>15676.64</v>
      </c>
      <c r="C536" s="19">
        <v>15907.2</v>
      </c>
      <c r="D536" s="19">
        <v>15508.51</v>
      </c>
      <c r="E536" s="19">
        <v>15907.2</v>
      </c>
      <c r="F536" s="19">
        <f t="shared" si="56"/>
        <v>1.9362301347817339</v>
      </c>
      <c r="G536" s="19"/>
      <c r="H536" s="19"/>
      <c r="I536" s="19"/>
      <c r="J536" s="19"/>
      <c r="K536" s="19"/>
      <c r="L536" s="19"/>
      <c r="M536" s="19"/>
      <c r="N536" s="51">
        <f t="shared" si="57"/>
        <v>7.2902716151529203</v>
      </c>
      <c r="O536" s="51">
        <f t="shared" si="58"/>
        <v>14.135948218189077</v>
      </c>
      <c r="Q536" s="11">
        <v>38861</v>
      </c>
      <c r="R536" s="10">
        <v>6070</v>
      </c>
      <c r="S536" s="10">
        <v>6160</v>
      </c>
      <c r="T536" s="10">
        <v>5990</v>
      </c>
      <c r="U536" s="10">
        <v>6140</v>
      </c>
      <c r="V536" s="10">
        <v>11424500</v>
      </c>
      <c r="W536" s="10">
        <v>6140</v>
      </c>
      <c r="X536" s="19">
        <f t="shared" si="59"/>
        <v>3.0944625407166124</v>
      </c>
      <c r="AF536" s="51">
        <f t="shared" si="61"/>
        <v>29.639333766571454</v>
      </c>
      <c r="AG536" s="51">
        <f t="shared" si="60"/>
        <v>91.725745419470471</v>
      </c>
    </row>
    <row r="537" spans="1:33" s="1" customFormat="1">
      <c r="A537" s="18">
        <v>38862</v>
      </c>
      <c r="B537" s="19">
        <v>15809.33</v>
      </c>
      <c r="C537" s="19">
        <v>15849.23</v>
      </c>
      <c r="D537" s="19">
        <v>15644.62</v>
      </c>
      <c r="E537" s="19">
        <v>15693.75</v>
      </c>
      <c r="F537" s="19">
        <f t="shared" si="56"/>
        <v>-1.3600955794504228</v>
      </c>
      <c r="G537" s="19"/>
      <c r="H537" s="19"/>
      <c r="I537" s="19"/>
      <c r="J537" s="19"/>
      <c r="K537" s="19"/>
      <c r="L537" s="19"/>
      <c r="M537" s="19"/>
      <c r="N537" s="51">
        <f t="shared" si="57"/>
        <v>-2.5005615096687319</v>
      </c>
      <c r="O537" s="51">
        <f t="shared" si="58"/>
        <v>3.3940381732700717</v>
      </c>
      <c r="Q537" s="11">
        <v>38862</v>
      </c>
      <c r="R537" s="10">
        <v>6100</v>
      </c>
      <c r="S537" s="10">
        <v>6120</v>
      </c>
      <c r="T537" s="10">
        <v>5980</v>
      </c>
      <c r="U537" s="10">
        <v>6010</v>
      </c>
      <c r="V537" s="10">
        <v>11840300</v>
      </c>
      <c r="W537" s="10">
        <v>6010</v>
      </c>
      <c r="X537" s="19">
        <f t="shared" si="59"/>
        <v>-2.1630615640599005</v>
      </c>
      <c r="AF537" s="51">
        <f t="shared" si="61"/>
        <v>-10.11685038727712</v>
      </c>
      <c r="AG537" s="51">
        <f t="shared" si="60"/>
        <v>21.880660952250565</v>
      </c>
    </row>
    <row r="538" spans="1:33" s="1" customFormat="1">
      <c r="A538" s="18">
        <v>38863</v>
      </c>
      <c r="B538" s="19">
        <v>15827.87</v>
      </c>
      <c r="C538" s="19">
        <v>15970.76</v>
      </c>
      <c r="D538" s="19">
        <v>15819.32</v>
      </c>
      <c r="E538" s="19">
        <v>15970.76</v>
      </c>
      <c r="F538" s="19">
        <f t="shared" si="56"/>
        <v>1.7344822663417407</v>
      </c>
      <c r="G538" s="19"/>
      <c r="H538" s="19"/>
      <c r="I538" s="19"/>
      <c r="J538" s="19"/>
      <c r="K538" s="19"/>
      <c r="L538" s="19"/>
      <c r="M538" s="19"/>
      <c r="N538" s="51">
        <f t="shared" si="57"/>
        <v>5.2432436032877234</v>
      </c>
      <c r="O538" s="51">
        <f t="shared" si="58"/>
        <v>9.1089163586963995</v>
      </c>
      <c r="Q538" s="11">
        <v>38863</v>
      </c>
      <c r="R538" s="10">
        <v>6060</v>
      </c>
      <c r="S538" s="10">
        <v>6140</v>
      </c>
      <c r="T538" s="10">
        <v>6050</v>
      </c>
      <c r="U538" s="10">
        <v>6110</v>
      </c>
      <c r="V538" s="10">
        <v>8201200</v>
      </c>
      <c r="W538" s="10">
        <v>6110</v>
      </c>
      <c r="X538" s="19">
        <f t="shared" si="59"/>
        <v>1.6366612111292964</v>
      </c>
      <c r="AF538" s="51">
        <f t="shared" si="61"/>
        <v>4.3862111583697994</v>
      </c>
      <c r="AG538" s="51">
        <f t="shared" si="60"/>
        <v>7.1799162842239239</v>
      </c>
    </row>
    <row r="539" spans="1:33" s="1" customFormat="1">
      <c r="A539" s="18">
        <v>38866</v>
      </c>
      <c r="B539" s="19">
        <v>16111.54</v>
      </c>
      <c r="C539" s="19">
        <v>16111.54</v>
      </c>
      <c r="D539" s="19">
        <v>15885.07</v>
      </c>
      <c r="E539" s="19">
        <v>15915.68</v>
      </c>
      <c r="F539" s="19">
        <f t="shared" si="56"/>
        <v>-0.34607380897328877</v>
      </c>
      <c r="G539" s="19"/>
      <c r="H539" s="19"/>
      <c r="I539" s="19"/>
      <c r="J539" s="19"/>
      <c r="K539" s="19"/>
      <c r="L539" s="19"/>
      <c r="M539" s="19"/>
      <c r="N539" s="51">
        <f t="shared" si="57"/>
        <v>-4.0455567963173379E-2</v>
      </c>
      <c r="O539" s="51">
        <f t="shared" si="58"/>
        <v>1.3887936973780532E-2</v>
      </c>
      <c r="Q539" s="11">
        <v>38866</v>
      </c>
      <c r="R539" s="10">
        <v>6170</v>
      </c>
      <c r="S539" s="10">
        <v>6210</v>
      </c>
      <c r="T539" s="10">
        <v>6110</v>
      </c>
      <c r="U539" s="10">
        <v>6140</v>
      </c>
      <c r="V539" s="10">
        <v>6789100</v>
      </c>
      <c r="W539" s="10">
        <v>6140</v>
      </c>
      <c r="X539" s="19">
        <f t="shared" si="59"/>
        <v>0.48859934853420189</v>
      </c>
      <c r="AF539" s="51">
        <f t="shared" si="61"/>
        <v>0.11683489055323751</v>
      </c>
      <c r="AG539" s="51">
        <f t="shared" si="60"/>
        <v>5.7116739531676723E-2</v>
      </c>
    </row>
    <row r="540" spans="1:33" s="1" customFormat="1">
      <c r="A540" s="18">
        <v>38867</v>
      </c>
      <c r="B540" s="19">
        <v>15920.79</v>
      </c>
      <c r="C540" s="19">
        <v>15937.91</v>
      </c>
      <c r="D540" s="19">
        <v>15814.83</v>
      </c>
      <c r="E540" s="19">
        <v>15859.45</v>
      </c>
      <c r="F540" s="19">
        <f t="shared" si="56"/>
        <v>-0.35455201788208013</v>
      </c>
      <c r="G540" s="19"/>
      <c r="H540" s="19"/>
      <c r="I540" s="19"/>
      <c r="J540" s="19"/>
      <c r="K540" s="19"/>
      <c r="L540" s="19"/>
      <c r="M540" s="19"/>
      <c r="N540" s="51">
        <f t="shared" si="57"/>
        <v>-4.3527600949786284E-2</v>
      </c>
      <c r="O540" s="51">
        <f t="shared" si="58"/>
        <v>1.5311567099049414E-2</v>
      </c>
      <c r="Q540" s="11">
        <v>38867</v>
      </c>
      <c r="R540" s="10">
        <v>6130</v>
      </c>
      <c r="S540" s="10">
        <v>6200</v>
      </c>
      <c r="T540" s="10">
        <v>6090</v>
      </c>
      <c r="U540" s="10">
        <v>6140</v>
      </c>
      <c r="V540" s="10">
        <v>5628800</v>
      </c>
      <c r="W540" s="10">
        <v>6140</v>
      </c>
      <c r="X540" s="19">
        <f t="shared" si="59"/>
        <v>0</v>
      </c>
      <c r="AF540" s="51">
        <f t="shared" si="61"/>
        <v>1.9205286566845341E-11</v>
      </c>
      <c r="AG540" s="51">
        <f t="shared" si="60"/>
        <v>5.1431326109964725E-15</v>
      </c>
    </row>
    <row r="541" spans="1:33" s="1" customFormat="1">
      <c r="A541" s="18">
        <v>38868</v>
      </c>
      <c r="B541" s="19">
        <v>15660.87</v>
      </c>
      <c r="C541" s="19">
        <v>15660.87</v>
      </c>
      <c r="D541" s="19">
        <v>15442.53</v>
      </c>
      <c r="E541" s="19">
        <v>15467.33</v>
      </c>
      <c r="F541" s="19">
        <f t="shared" si="56"/>
        <v>-2.535149893355872</v>
      </c>
      <c r="G541" s="19"/>
      <c r="H541" s="19"/>
      <c r="I541" s="19"/>
      <c r="J541" s="19"/>
      <c r="K541" s="19"/>
      <c r="L541" s="19"/>
      <c r="M541" s="19"/>
      <c r="N541" s="51">
        <f t="shared" si="57"/>
        <v>-16.239728580800907</v>
      </c>
      <c r="O541" s="51">
        <f t="shared" si="58"/>
        <v>41.124915818573541</v>
      </c>
      <c r="Q541" s="11">
        <v>38868</v>
      </c>
      <c r="R541" s="10">
        <v>6000</v>
      </c>
      <c r="S541" s="10">
        <v>6060</v>
      </c>
      <c r="T541" s="10">
        <v>5930</v>
      </c>
      <c r="U541" s="10">
        <v>5930</v>
      </c>
      <c r="V541" s="10">
        <v>8749900</v>
      </c>
      <c r="W541" s="10">
        <v>5930</v>
      </c>
      <c r="X541" s="19">
        <f t="shared" si="59"/>
        <v>-3.5413153456998319</v>
      </c>
      <c r="AF541" s="51">
        <f t="shared" si="61"/>
        <v>-44.401258010584847</v>
      </c>
      <c r="AG541" s="51">
        <f t="shared" si="60"/>
        <v>157.22696580408368</v>
      </c>
    </row>
    <row r="542" spans="1:33" s="1" customFormat="1">
      <c r="A542" s="18">
        <v>38869</v>
      </c>
      <c r="B542" s="19">
        <v>15603.25</v>
      </c>
      <c r="C542" s="10">
        <v>15655</v>
      </c>
      <c r="D542" s="19">
        <v>15417.51</v>
      </c>
      <c r="E542" s="19">
        <v>15503.74</v>
      </c>
      <c r="F542" s="19">
        <f t="shared" si="56"/>
        <v>0.23484655960432677</v>
      </c>
      <c r="G542" s="19"/>
      <c r="H542" s="19"/>
      <c r="I542" s="19"/>
      <c r="J542" s="19"/>
      <c r="K542" s="19"/>
      <c r="L542" s="19"/>
      <c r="M542" s="19"/>
      <c r="N542" s="51">
        <f t="shared" si="57"/>
        <v>1.3418787404414293E-2</v>
      </c>
      <c r="O542" s="51">
        <f t="shared" si="58"/>
        <v>3.1887296240118677E-3</v>
      </c>
      <c r="Q542" s="11">
        <v>38869</v>
      </c>
      <c r="R542" s="10">
        <v>6060</v>
      </c>
      <c r="S542" s="10">
        <v>6070</v>
      </c>
      <c r="T542" s="10">
        <v>5970</v>
      </c>
      <c r="U542" s="10">
        <v>6020</v>
      </c>
      <c r="V542" s="10">
        <v>6834000</v>
      </c>
      <c r="W542" s="10">
        <v>6020</v>
      </c>
      <c r="X542" s="19">
        <f t="shared" si="59"/>
        <v>1.4950166112956811</v>
      </c>
      <c r="AF542" s="51">
        <f t="shared" si="61"/>
        <v>3.3432697218179648</v>
      </c>
      <c r="AG542" s="51">
        <f t="shared" si="60"/>
        <v>4.9991390902828714</v>
      </c>
    </row>
    <row r="543" spans="1:33" s="1" customFormat="1">
      <c r="A543" s="18">
        <v>38870</v>
      </c>
      <c r="B543" s="19">
        <v>15600.28</v>
      </c>
      <c r="C543" s="19">
        <v>15789.31</v>
      </c>
      <c r="D543" s="19">
        <v>15266.97</v>
      </c>
      <c r="E543" s="19">
        <v>15789.31</v>
      </c>
      <c r="F543" s="19">
        <f t="shared" si="56"/>
        <v>1.8086287494513675</v>
      </c>
      <c r="G543" s="19"/>
      <c r="H543" s="19"/>
      <c r="I543" s="19"/>
      <c r="J543" s="19"/>
      <c r="K543" s="19"/>
      <c r="L543" s="19"/>
      <c r="M543" s="19"/>
      <c r="N543" s="51">
        <f t="shared" si="57"/>
        <v>5.9436482563779327</v>
      </c>
      <c r="O543" s="51">
        <f t="shared" si="58"/>
        <v>10.766407167939498</v>
      </c>
      <c r="Q543" s="11">
        <v>38870</v>
      </c>
      <c r="R543" s="10">
        <v>6060</v>
      </c>
      <c r="S543" s="10">
        <v>6120</v>
      </c>
      <c r="T543" s="10">
        <v>6010</v>
      </c>
      <c r="U543" s="10">
        <v>6120</v>
      </c>
      <c r="V543" s="10">
        <v>9050800</v>
      </c>
      <c r="W543" s="10">
        <v>6120</v>
      </c>
      <c r="X543" s="19">
        <f t="shared" si="59"/>
        <v>1.6339869281045754</v>
      </c>
      <c r="AF543" s="51">
        <f t="shared" si="61"/>
        <v>4.3647487425889109</v>
      </c>
      <c r="AG543" s="51">
        <f t="shared" si="60"/>
        <v>7.133111259761991</v>
      </c>
    </row>
    <row r="544" spans="1:33" s="1" customFormat="1">
      <c r="A544" s="18">
        <v>38873</v>
      </c>
      <c r="B544" s="19">
        <v>15719.31</v>
      </c>
      <c r="C544" s="19">
        <v>15784.95</v>
      </c>
      <c r="D544" s="19">
        <v>15622.75</v>
      </c>
      <c r="E544" s="19">
        <v>15668.31</v>
      </c>
      <c r="F544" s="19">
        <f t="shared" si="56"/>
        <v>-0.77225942044802542</v>
      </c>
      <c r="G544" s="19"/>
      <c r="H544" s="19"/>
      <c r="I544" s="19"/>
      <c r="J544" s="19"/>
      <c r="K544" s="19"/>
      <c r="L544" s="19"/>
      <c r="M544" s="19"/>
      <c r="N544" s="51">
        <f t="shared" si="57"/>
        <v>-0.45559849241721667</v>
      </c>
      <c r="O544" s="51">
        <f t="shared" si="58"/>
        <v>0.35057130968338912</v>
      </c>
      <c r="Q544" s="11">
        <v>38873</v>
      </c>
      <c r="R544" s="10">
        <v>6050</v>
      </c>
      <c r="S544" s="10">
        <v>6090</v>
      </c>
      <c r="T544" s="10">
        <v>6000</v>
      </c>
      <c r="U544" s="10">
        <v>6040</v>
      </c>
      <c r="V544" s="10">
        <v>6158600</v>
      </c>
      <c r="W544" s="10">
        <v>6040</v>
      </c>
      <c r="X544" s="19">
        <f t="shared" si="59"/>
        <v>-1.3245033112582782</v>
      </c>
      <c r="AF544" s="51">
        <f t="shared" si="61"/>
        <v>-2.3221789928875172</v>
      </c>
      <c r="AG544" s="51">
        <f t="shared" si="60"/>
        <v>3.0751118910948292</v>
      </c>
    </row>
    <row r="545" spans="1:33" s="1" customFormat="1">
      <c r="A545" s="18">
        <v>38874</v>
      </c>
      <c r="B545" s="19">
        <v>15500.92</v>
      </c>
      <c r="C545" s="19">
        <v>15507.78</v>
      </c>
      <c r="D545" s="19">
        <v>15340.93</v>
      </c>
      <c r="E545" s="19">
        <v>15384.86</v>
      </c>
      <c r="F545" s="19">
        <f t="shared" si="56"/>
        <v>-1.8423957059082687</v>
      </c>
      <c r="G545" s="19"/>
      <c r="H545" s="19"/>
      <c r="I545" s="19"/>
      <c r="J545" s="19"/>
      <c r="K545" s="19"/>
      <c r="L545" s="19"/>
      <c r="M545" s="19"/>
      <c r="N545" s="51">
        <f t="shared" si="57"/>
        <v>-6.2255491556468918</v>
      </c>
      <c r="O545" s="51">
        <f t="shared" si="58"/>
        <v>11.452585835287403</v>
      </c>
      <c r="Q545" s="11">
        <v>38874</v>
      </c>
      <c r="R545" s="10">
        <v>5980</v>
      </c>
      <c r="S545" s="10">
        <v>6080</v>
      </c>
      <c r="T545" s="10">
        <v>5960</v>
      </c>
      <c r="U545" s="10">
        <v>6000</v>
      </c>
      <c r="V545" s="10">
        <v>6836200</v>
      </c>
      <c r="W545" s="10">
        <v>6000</v>
      </c>
      <c r="X545" s="19">
        <f t="shared" si="59"/>
        <v>-0.66666666666666674</v>
      </c>
      <c r="AF545" s="51">
        <f t="shared" si="61"/>
        <v>-0.29593937603612458</v>
      </c>
      <c r="AG545" s="51">
        <f t="shared" si="60"/>
        <v>0.19721366545714034</v>
      </c>
    </row>
    <row r="546" spans="1:33" s="1" customFormat="1">
      <c r="A546" s="18">
        <v>38875</v>
      </c>
      <c r="B546" s="19">
        <v>15285.05</v>
      </c>
      <c r="C546" s="19">
        <v>15433.29</v>
      </c>
      <c r="D546" s="19">
        <v>15095.15</v>
      </c>
      <c r="E546" s="19">
        <v>15096.01</v>
      </c>
      <c r="F546" s="19">
        <f t="shared" si="56"/>
        <v>-1.9134195062138961</v>
      </c>
      <c r="G546" s="19"/>
      <c r="H546" s="19"/>
      <c r="I546" s="19"/>
      <c r="J546" s="19"/>
      <c r="K546" s="19"/>
      <c r="L546" s="19"/>
      <c r="M546" s="19"/>
      <c r="N546" s="51">
        <f t="shared" si="57"/>
        <v>-6.9748157011882297</v>
      </c>
      <c r="O546" s="51">
        <f t="shared" si="58"/>
        <v>13.326322386213855</v>
      </c>
      <c r="Q546" s="11">
        <v>38875</v>
      </c>
      <c r="R546" s="10">
        <v>5980</v>
      </c>
      <c r="S546" s="10">
        <v>6000</v>
      </c>
      <c r="T546" s="10">
        <v>5890</v>
      </c>
      <c r="U546" s="10">
        <v>5920</v>
      </c>
      <c r="V546" s="10">
        <v>7898300</v>
      </c>
      <c r="W546" s="10">
        <v>5920</v>
      </c>
      <c r="X546" s="19">
        <f t="shared" si="59"/>
        <v>-1.3513513513513513</v>
      </c>
      <c r="AF546" s="51">
        <f t="shared" si="61"/>
        <v>-2.4663040856227298</v>
      </c>
      <c r="AG546" s="51">
        <f t="shared" si="60"/>
        <v>3.332182888254378</v>
      </c>
    </row>
    <row r="547" spans="1:33" s="1" customFormat="1">
      <c r="A547" s="18">
        <v>38876</v>
      </c>
      <c r="B547" s="19">
        <v>14990.04</v>
      </c>
      <c r="C547" s="19">
        <v>14990.04</v>
      </c>
      <c r="D547" s="19">
        <v>14496.96</v>
      </c>
      <c r="E547" s="19">
        <v>14633.03</v>
      </c>
      <c r="F547" s="19">
        <f t="shared" si="56"/>
        <v>-3.1639380224054729</v>
      </c>
      <c r="G547" s="19"/>
      <c r="H547" s="19"/>
      <c r="I547" s="19"/>
      <c r="J547" s="19"/>
      <c r="K547" s="19"/>
      <c r="L547" s="19"/>
      <c r="M547" s="19"/>
      <c r="N547" s="51">
        <f t="shared" si="57"/>
        <v>-31.589044450675608</v>
      </c>
      <c r="O547" s="51">
        <f t="shared" si="58"/>
        <v>99.85779805497998</v>
      </c>
      <c r="Q547" s="11">
        <v>38876</v>
      </c>
      <c r="R547" s="10">
        <v>5720</v>
      </c>
      <c r="S547" s="10">
        <v>5770</v>
      </c>
      <c r="T547" s="10">
        <v>5630</v>
      </c>
      <c r="U547" s="10">
        <v>5720</v>
      </c>
      <c r="V547" s="10">
        <v>15682600</v>
      </c>
      <c r="W547" s="10">
        <v>5720</v>
      </c>
      <c r="X547" s="19">
        <f t="shared" si="59"/>
        <v>-3.4965034965034967</v>
      </c>
      <c r="AF547" s="51">
        <f t="shared" si="61"/>
        <v>-42.736810660318369</v>
      </c>
      <c r="AG547" s="51">
        <f t="shared" si="60"/>
        <v>149.41796308129543</v>
      </c>
    </row>
    <row r="548" spans="1:33" s="1" customFormat="1">
      <c r="A548" s="18">
        <v>38877</v>
      </c>
      <c r="B548" s="19">
        <v>14530.5</v>
      </c>
      <c r="C548" s="19">
        <v>14825.48</v>
      </c>
      <c r="D548" s="19">
        <v>14389.31</v>
      </c>
      <c r="E548" s="19">
        <v>14750.84</v>
      </c>
      <c r="F548" s="19">
        <f t="shared" si="56"/>
        <v>0.79866638103321219</v>
      </c>
      <c r="G548" s="19"/>
      <c r="H548" s="19"/>
      <c r="I548" s="19"/>
      <c r="J548" s="19"/>
      <c r="K548" s="19"/>
      <c r="L548" s="19"/>
      <c r="M548" s="19"/>
      <c r="N548" s="51">
        <f t="shared" si="57"/>
        <v>0.51479203266026385</v>
      </c>
      <c r="O548" s="51">
        <f t="shared" si="58"/>
        <v>0.41258087165049762</v>
      </c>
      <c r="Q548" s="11">
        <v>38877</v>
      </c>
      <c r="R548" s="10">
        <v>5710</v>
      </c>
      <c r="S548" s="10">
        <v>5780</v>
      </c>
      <c r="T548" s="10">
        <v>5540</v>
      </c>
      <c r="U548" s="10">
        <v>5720</v>
      </c>
      <c r="V548" s="10">
        <v>20850400</v>
      </c>
      <c r="W548" s="10">
        <v>5720</v>
      </c>
      <c r="X548" s="19">
        <f t="shared" si="59"/>
        <v>0</v>
      </c>
      <c r="AF548" s="51">
        <f t="shared" si="61"/>
        <v>1.9205286566845341E-11</v>
      </c>
      <c r="AG548" s="51">
        <f t="shared" si="60"/>
        <v>5.1431326109964725E-15</v>
      </c>
    </row>
    <row r="549" spans="1:33" s="1" customFormat="1">
      <c r="A549" s="18">
        <v>38880</v>
      </c>
      <c r="B549" s="19">
        <v>14685.46</v>
      </c>
      <c r="C549" s="19">
        <v>14845.04</v>
      </c>
      <c r="D549" s="19">
        <v>14580.87</v>
      </c>
      <c r="E549" s="19">
        <v>14833.01</v>
      </c>
      <c r="F549" s="19">
        <f t="shared" si="56"/>
        <v>0.55396713141837073</v>
      </c>
      <c r="G549" s="19"/>
      <c r="H549" s="19"/>
      <c r="I549" s="19"/>
      <c r="J549" s="19"/>
      <c r="K549" s="19"/>
      <c r="L549" s="19"/>
      <c r="M549" s="19"/>
      <c r="N549" s="51">
        <f t="shared" si="57"/>
        <v>0.17257824829540369</v>
      </c>
      <c r="O549" s="51">
        <f t="shared" si="58"/>
        <v>9.6083336449041754E-2</v>
      </c>
      <c r="Q549" s="11">
        <v>38880</v>
      </c>
      <c r="R549" s="10">
        <v>5700</v>
      </c>
      <c r="S549" s="10">
        <v>5800</v>
      </c>
      <c r="T549" s="10">
        <v>5650</v>
      </c>
      <c r="U549" s="10">
        <v>5770</v>
      </c>
      <c r="V549" s="10">
        <v>9586500</v>
      </c>
      <c r="W549" s="10">
        <v>5770</v>
      </c>
      <c r="X549" s="19">
        <f t="shared" si="59"/>
        <v>0.86655112651646449</v>
      </c>
      <c r="AF549" s="51">
        <f t="shared" si="61"/>
        <v>0.65130611037497355</v>
      </c>
      <c r="AG549" s="51">
        <f t="shared" si="60"/>
        <v>0.56456446196613264</v>
      </c>
    </row>
    <row r="550" spans="1:33" s="1" customFormat="1">
      <c r="A550" s="18">
        <v>38881</v>
      </c>
      <c r="B550" s="19">
        <v>14650.59</v>
      </c>
      <c r="C550" s="19">
        <v>14658.23</v>
      </c>
      <c r="D550" s="19">
        <v>14218.6</v>
      </c>
      <c r="E550" s="19">
        <v>14218.6</v>
      </c>
      <c r="F550" s="19">
        <f t="shared" si="56"/>
        <v>-4.3211708607035844</v>
      </c>
      <c r="G550" s="19"/>
      <c r="H550" s="19"/>
      <c r="I550" s="19"/>
      <c r="J550" s="19"/>
      <c r="K550" s="19"/>
      <c r="L550" s="19"/>
      <c r="M550" s="19"/>
      <c r="N550" s="51">
        <f t="shared" si="57"/>
        <v>-80.531221262515132</v>
      </c>
      <c r="O550" s="51">
        <f t="shared" si="58"/>
        <v>347.76487377153046</v>
      </c>
      <c r="Q550" s="11">
        <v>38881</v>
      </c>
      <c r="R550" s="10">
        <v>5670</v>
      </c>
      <c r="S550" s="10">
        <v>5710</v>
      </c>
      <c r="T550" s="10">
        <v>5520</v>
      </c>
      <c r="U550" s="10">
        <v>5530</v>
      </c>
      <c r="V550" s="10">
        <v>12415300</v>
      </c>
      <c r="W550" s="10">
        <v>5530</v>
      </c>
      <c r="X550" s="19">
        <f t="shared" si="59"/>
        <v>-4.3399638336347195</v>
      </c>
      <c r="AF550" s="51">
        <f t="shared" si="61"/>
        <v>-81.729329163238631</v>
      </c>
      <c r="AG550" s="51">
        <f t="shared" si="60"/>
        <v>354.68044578488241</v>
      </c>
    </row>
    <row r="551" spans="1:33" s="1" customFormat="1">
      <c r="A551" s="18">
        <v>38882</v>
      </c>
      <c r="B551" s="19">
        <v>14084.52</v>
      </c>
      <c r="C551" s="19">
        <v>14458.82</v>
      </c>
      <c r="D551" s="19">
        <v>14045.53</v>
      </c>
      <c r="E551" s="19">
        <v>14309.56</v>
      </c>
      <c r="F551" s="19">
        <f t="shared" si="56"/>
        <v>0.63565895806718808</v>
      </c>
      <c r="G551" s="19"/>
      <c r="H551" s="19"/>
      <c r="I551" s="19"/>
      <c r="J551" s="19"/>
      <c r="K551" s="19"/>
      <c r="L551" s="19"/>
      <c r="M551" s="19"/>
      <c r="N551" s="51">
        <f t="shared" si="57"/>
        <v>0.26023678532955485</v>
      </c>
      <c r="O551" s="51">
        <f t="shared" si="58"/>
        <v>0.1661466468007895</v>
      </c>
      <c r="Q551" s="11">
        <v>38882</v>
      </c>
      <c r="R551" s="10">
        <v>5450</v>
      </c>
      <c r="S551" s="10">
        <v>5630</v>
      </c>
      <c r="T551" s="10">
        <v>5430</v>
      </c>
      <c r="U551" s="10">
        <v>5590</v>
      </c>
      <c r="V551" s="10">
        <v>15598200</v>
      </c>
      <c r="W551" s="10">
        <v>5590</v>
      </c>
      <c r="X551" s="19">
        <f t="shared" si="59"/>
        <v>1.0733452593917709</v>
      </c>
      <c r="AF551" s="51">
        <f t="shared" si="61"/>
        <v>1.2374947184687326</v>
      </c>
      <c r="AG551" s="51">
        <f t="shared" si="60"/>
        <v>1.3285904878971848</v>
      </c>
    </row>
    <row r="552" spans="1:33" s="1" customFormat="1">
      <c r="A552" s="18">
        <v>38883</v>
      </c>
      <c r="B552" s="19">
        <v>14453.33</v>
      </c>
      <c r="C552" s="19">
        <v>14593.85</v>
      </c>
      <c r="D552" s="19">
        <v>14417.7</v>
      </c>
      <c r="E552" s="19">
        <v>14470.76</v>
      </c>
      <c r="F552" s="19">
        <f t="shared" si="56"/>
        <v>1.1139705170979322</v>
      </c>
      <c r="G552" s="19"/>
      <c r="H552" s="19"/>
      <c r="I552" s="19"/>
      <c r="J552" s="19"/>
      <c r="K552" s="19"/>
      <c r="L552" s="19"/>
      <c r="M552" s="19"/>
      <c r="N552" s="51">
        <f t="shared" si="57"/>
        <v>1.3927543233780213</v>
      </c>
      <c r="O552" s="51">
        <f t="shared" si="58"/>
        <v>1.5553663076166147</v>
      </c>
      <c r="Q552" s="11">
        <v>38883</v>
      </c>
      <c r="R552" s="10">
        <v>5660</v>
      </c>
      <c r="S552" s="10">
        <v>5700</v>
      </c>
      <c r="T552" s="10">
        <v>5610</v>
      </c>
      <c r="U552" s="10">
        <v>5630</v>
      </c>
      <c r="V552" s="10">
        <v>7936400</v>
      </c>
      <c r="W552" s="10">
        <v>5630</v>
      </c>
      <c r="X552" s="19">
        <f t="shared" si="59"/>
        <v>0.71047957371225579</v>
      </c>
      <c r="AF552" s="51">
        <f t="shared" si="61"/>
        <v>0.35904244002769847</v>
      </c>
      <c r="AG552" s="51">
        <f t="shared" si="60"/>
        <v>0.25518847049458232</v>
      </c>
    </row>
    <row r="553" spans="1:33" s="1" customFormat="1">
      <c r="A553" s="18">
        <v>38884</v>
      </c>
      <c r="B553" s="19">
        <v>14679.35</v>
      </c>
      <c r="C553" s="19">
        <v>14976.67</v>
      </c>
      <c r="D553" s="19">
        <v>14679.35</v>
      </c>
      <c r="E553" s="19">
        <v>14879.34</v>
      </c>
      <c r="F553" s="19">
        <f t="shared" si="56"/>
        <v>2.7459551297302163</v>
      </c>
      <c r="G553" s="19"/>
      <c r="H553" s="19"/>
      <c r="I553" s="19"/>
      <c r="J553" s="19"/>
      <c r="K553" s="19"/>
      <c r="L553" s="19"/>
      <c r="M553" s="19"/>
      <c r="N553" s="51">
        <f t="shared" si="57"/>
        <v>20.768308578634116</v>
      </c>
      <c r="O553" s="51">
        <f t="shared" si="58"/>
        <v>57.086686691464855</v>
      </c>
      <c r="Q553" s="11">
        <v>38884</v>
      </c>
      <c r="R553" s="10">
        <v>5830</v>
      </c>
      <c r="S553" s="10">
        <v>5840</v>
      </c>
      <c r="T553" s="10">
        <v>5760</v>
      </c>
      <c r="U553" s="10">
        <v>5840</v>
      </c>
      <c r="V553" s="10">
        <v>8948900</v>
      </c>
      <c r="W553" s="10">
        <v>5840</v>
      </c>
      <c r="X553" s="19">
        <f t="shared" si="59"/>
        <v>3.595890410958904</v>
      </c>
      <c r="AF553" s="51">
        <f t="shared" si="61"/>
        <v>46.506790499153503</v>
      </c>
      <c r="AG553" s="51">
        <f t="shared" si="60"/>
        <v>167.24577641443057</v>
      </c>
    </row>
    <row r="554" spans="1:33" s="1" customFormat="1">
      <c r="A554" s="18">
        <v>38887</v>
      </c>
      <c r="B554" s="19">
        <v>14815.86</v>
      </c>
      <c r="C554" s="19">
        <v>14918.6</v>
      </c>
      <c r="D554" s="19">
        <v>14772.14</v>
      </c>
      <c r="E554" s="19">
        <v>14860.35</v>
      </c>
      <c r="F554" s="19">
        <f t="shared" si="56"/>
        <v>-0.12778972231474886</v>
      </c>
      <c r="G554" s="19"/>
      <c r="H554" s="19"/>
      <c r="I554" s="19"/>
      <c r="J554" s="19"/>
      <c r="K554" s="19"/>
      <c r="L554" s="19"/>
      <c r="M554" s="19"/>
      <c r="N554" s="51">
        <f t="shared" si="57"/>
        <v>-1.9533385236118637E-3</v>
      </c>
      <c r="O554" s="51">
        <f t="shared" si="58"/>
        <v>2.4417621291705251E-4</v>
      </c>
      <c r="Q554" s="11">
        <v>38887</v>
      </c>
      <c r="R554" s="10">
        <v>5810</v>
      </c>
      <c r="S554" s="10">
        <v>5890</v>
      </c>
      <c r="T554" s="10">
        <v>5750</v>
      </c>
      <c r="U554" s="10">
        <v>5840</v>
      </c>
      <c r="V554" s="10">
        <v>6983100</v>
      </c>
      <c r="W554" s="10">
        <v>5840</v>
      </c>
      <c r="X554" s="19">
        <f t="shared" si="59"/>
        <v>0</v>
      </c>
      <c r="AF554" s="51">
        <f t="shared" si="61"/>
        <v>1.9205286566845341E-11</v>
      </c>
      <c r="AG554" s="51">
        <f t="shared" si="60"/>
        <v>5.1431326109964725E-15</v>
      </c>
    </row>
    <row r="555" spans="1:33" s="1" customFormat="1">
      <c r="A555" s="18">
        <v>38888</v>
      </c>
      <c r="B555" s="19">
        <v>14811.11</v>
      </c>
      <c r="C555" s="19">
        <v>14845.71</v>
      </c>
      <c r="D555" s="19">
        <v>14621.87</v>
      </c>
      <c r="E555" s="19">
        <v>14648.41</v>
      </c>
      <c r="F555" s="19">
        <f t="shared" si="56"/>
        <v>-1.4468464495464048</v>
      </c>
      <c r="G555" s="19"/>
      <c r="H555" s="19"/>
      <c r="I555" s="19"/>
      <c r="J555" s="19"/>
      <c r="K555" s="19"/>
      <c r="L555" s="19"/>
      <c r="M555" s="19"/>
      <c r="N555" s="51">
        <f t="shared" si="57"/>
        <v>-3.0113197456587919</v>
      </c>
      <c r="O555" s="51">
        <f t="shared" si="58"/>
        <v>4.3485302531387884</v>
      </c>
      <c r="Q555" s="11">
        <v>38888</v>
      </c>
      <c r="R555" s="10">
        <v>5810</v>
      </c>
      <c r="S555" s="10">
        <v>5840</v>
      </c>
      <c r="T555" s="10">
        <v>5740</v>
      </c>
      <c r="U555" s="10">
        <v>5780</v>
      </c>
      <c r="V555" s="10">
        <v>7215000</v>
      </c>
      <c r="W555" s="10">
        <v>5780</v>
      </c>
      <c r="X555" s="19">
        <f t="shared" si="59"/>
        <v>-1.0380622837370241</v>
      </c>
      <c r="AF555" s="51">
        <f t="shared" si="61"/>
        <v>-1.1177227139801551</v>
      </c>
      <c r="AG555" s="51">
        <f t="shared" si="60"/>
        <v>1.1599664694263838</v>
      </c>
    </row>
    <row r="556" spans="1:33" s="1" customFormat="1">
      <c r="A556" s="18">
        <v>38889</v>
      </c>
      <c r="B556" s="19">
        <v>14712.86</v>
      </c>
      <c r="C556" s="19">
        <v>14713.43</v>
      </c>
      <c r="D556" s="19">
        <v>14482.96</v>
      </c>
      <c r="E556" s="19">
        <v>14644.26</v>
      </c>
      <c r="F556" s="19">
        <f t="shared" si="56"/>
        <v>-2.8338748424294815E-2</v>
      </c>
      <c r="G556" s="19"/>
      <c r="H556" s="19"/>
      <c r="I556" s="19"/>
      <c r="J556" s="19"/>
      <c r="K556" s="19"/>
      <c r="L556" s="19"/>
      <c r="M556" s="19"/>
      <c r="N556" s="51">
        <f t="shared" si="57"/>
        <v>-1.6686118138444332E-5</v>
      </c>
      <c r="O556" s="51">
        <f t="shared" si="58"/>
        <v>4.2639007332762037E-7</v>
      </c>
      <c r="Q556" s="11">
        <v>38889</v>
      </c>
      <c r="R556" s="10">
        <v>5790</v>
      </c>
      <c r="S556" s="10">
        <v>5820</v>
      </c>
      <c r="T556" s="10">
        <v>5680</v>
      </c>
      <c r="U556" s="10">
        <v>5760</v>
      </c>
      <c r="V556" s="10">
        <v>6777000</v>
      </c>
      <c r="W556" s="10">
        <v>5760</v>
      </c>
      <c r="X556" s="19">
        <f t="shared" si="59"/>
        <v>-0.34722222222222221</v>
      </c>
      <c r="AF556" s="51">
        <f t="shared" si="61"/>
        <v>-4.1765462049514E-2</v>
      </c>
      <c r="AG556" s="51">
        <f t="shared" si="60"/>
        <v>1.4490711848030965E-2</v>
      </c>
    </row>
    <row r="557" spans="1:33" s="1" customFormat="1">
      <c r="A557" s="18">
        <v>38890</v>
      </c>
      <c r="B557" s="19">
        <v>14812.17</v>
      </c>
      <c r="C557" s="19">
        <v>15138.47</v>
      </c>
      <c r="D557" s="19">
        <v>14812.17</v>
      </c>
      <c r="E557" s="19">
        <v>15135.69</v>
      </c>
      <c r="F557" s="19">
        <f t="shared" si="56"/>
        <v>3.2468291832086957</v>
      </c>
      <c r="G557" s="19"/>
      <c r="H557" s="19"/>
      <c r="I557" s="19"/>
      <c r="J557" s="19"/>
      <c r="K557" s="19"/>
      <c r="L557" s="19"/>
      <c r="M557" s="19"/>
      <c r="N557" s="51">
        <f t="shared" si="57"/>
        <v>34.315906182088717</v>
      </c>
      <c r="O557" s="51">
        <f t="shared" si="58"/>
        <v>111.51346118038069</v>
      </c>
      <c r="Q557" s="11">
        <v>38890</v>
      </c>
      <c r="R557" s="10">
        <v>5800</v>
      </c>
      <c r="S557" s="10">
        <v>5890</v>
      </c>
      <c r="T557" s="10">
        <v>5780</v>
      </c>
      <c r="U557" s="10">
        <v>5870</v>
      </c>
      <c r="V557" s="10">
        <v>7314200</v>
      </c>
      <c r="W557" s="10">
        <v>5870</v>
      </c>
      <c r="X557" s="19">
        <f t="shared" si="59"/>
        <v>1.8739352640545146</v>
      </c>
      <c r="AF557" s="51">
        <f t="shared" si="61"/>
        <v>6.5833952395038944</v>
      </c>
      <c r="AG557" s="51">
        <f t="shared" si="60"/>
        <v>12.338619514974988</v>
      </c>
    </row>
    <row r="558" spans="1:33" s="1" customFormat="1">
      <c r="A558" s="18">
        <v>38891</v>
      </c>
      <c r="B558" s="19">
        <v>15001.77</v>
      </c>
      <c r="C558" s="19">
        <v>15126.52</v>
      </c>
      <c r="D558" s="19">
        <v>14865.57</v>
      </c>
      <c r="E558" s="19">
        <v>15124.04</v>
      </c>
      <c r="F558" s="19">
        <f t="shared" si="56"/>
        <v>-7.7029682545137645E-2</v>
      </c>
      <c r="G558" s="19"/>
      <c r="H558" s="19"/>
      <c r="I558" s="19"/>
      <c r="J558" s="19"/>
      <c r="K558" s="19"/>
      <c r="L558" s="19"/>
      <c r="M558" s="19"/>
      <c r="N558" s="51">
        <f t="shared" si="57"/>
        <v>-4.0925418376552158E-4</v>
      </c>
      <c r="O558" s="51">
        <f t="shared" si="58"/>
        <v>3.0384878481480271E-5</v>
      </c>
      <c r="Q558" s="11">
        <v>38891</v>
      </c>
      <c r="R558" s="10">
        <v>5850</v>
      </c>
      <c r="S558" s="10">
        <v>5850</v>
      </c>
      <c r="T558" s="10">
        <v>5710</v>
      </c>
      <c r="U558" s="10">
        <v>5790</v>
      </c>
      <c r="V558" s="10">
        <v>9078600</v>
      </c>
      <c r="W558" s="10">
        <v>5790</v>
      </c>
      <c r="X558" s="19">
        <f t="shared" si="59"/>
        <v>-1.3816925734024179</v>
      </c>
      <c r="AF558" s="51">
        <f t="shared" si="61"/>
        <v>-2.6362204352663645</v>
      </c>
      <c r="AG558" s="51">
        <f t="shared" si="60"/>
        <v>3.6417402233471359</v>
      </c>
    </row>
    <row r="559" spans="1:33" s="1" customFormat="1">
      <c r="A559" s="18">
        <v>38894</v>
      </c>
      <c r="B559" s="19">
        <v>15080.23</v>
      </c>
      <c r="C559" s="19">
        <v>15216.78</v>
      </c>
      <c r="D559" s="19">
        <v>14987.77</v>
      </c>
      <c r="E559" s="19">
        <v>15152.4</v>
      </c>
      <c r="F559" s="19">
        <f t="shared" si="56"/>
        <v>0.18716506955992954</v>
      </c>
      <c r="G559" s="19"/>
      <c r="H559" s="19"/>
      <c r="I559" s="19"/>
      <c r="J559" s="19"/>
      <c r="K559" s="19"/>
      <c r="L559" s="19"/>
      <c r="M559" s="19"/>
      <c r="N559" s="51">
        <f t="shared" si="57"/>
        <v>6.8536120644583053E-3</v>
      </c>
      <c r="O559" s="51">
        <f t="shared" si="58"/>
        <v>1.3018452350608536E-3</v>
      </c>
      <c r="Q559" s="11">
        <v>38894</v>
      </c>
      <c r="R559" s="10">
        <v>5750</v>
      </c>
      <c r="S559" s="10">
        <v>5840</v>
      </c>
      <c r="T559" s="10">
        <v>5740</v>
      </c>
      <c r="U559" s="10">
        <v>5830</v>
      </c>
      <c r="V559" s="10">
        <v>6794100</v>
      </c>
      <c r="W559" s="10">
        <v>5830</v>
      </c>
      <c r="X559" s="19">
        <f t="shared" si="59"/>
        <v>0.68610634648370494</v>
      </c>
      <c r="AF559" s="51">
        <f t="shared" si="61"/>
        <v>0.32335735648457847</v>
      </c>
      <c r="AG559" s="51">
        <f t="shared" si="60"/>
        <v>0.22194412884012743</v>
      </c>
    </row>
    <row r="560" spans="1:33" s="1" customFormat="1">
      <c r="A560" s="18">
        <v>38895</v>
      </c>
      <c r="B560" s="19">
        <v>15165.63</v>
      </c>
      <c r="C560" s="19">
        <v>15207.38</v>
      </c>
      <c r="D560" s="19">
        <v>15095.11</v>
      </c>
      <c r="E560" s="19">
        <v>15171.81</v>
      </c>
      <c r="F560" s="19">
        <f t="shared" si="56"/>
        <v>0.12793463667156293</v>
      </c>
      <c r="G560" s="19"/>
      <c r="H560" s="19"/>
      <c r="I560" s="19"/>
      <c r="J560" s="19"/>
      <c r="K560" s="19"/>
      <c r="L560" s="19"/>
      <c r="M560" s="19"/>
      <c r="N560" s="51">
        <f t="shared" si="57"/>
        <v>2.2336965007573959E-3</v>
      </c>
      <c r="O560" s="51">
        <f t="shared" si="58"/>
        <v>2.9198836873408935E-4</v>
      </c>
      <c r="Q560" s="11">
        <v>38895</v>
      </c>
      <c r="R560" s="10">
        <v>5830</v>
      </c>
      <c r="S560" s="10">
        <v>5850</v>
      </c>
      <c r="T560" s="10">
        <v>5770</v>
      </c>
      <c r="U560" s="10">
        <v>5810</v>
      </c>
      <c r="V560" s="10">
        <v>5194800</v>
      </c>
      <c r="W560" s="10">
        <v>5810</v>
      </c>
      <c r="X560" s="19">
        <f t="shared" si="59"/>
        <v>-0.34423407917383825</v>
      </c>
      <c r="AF560" s="51">
        <f t="shared" si="61"/>
        <v>-4.0695614807516302E-2</v>
      </c>
      <c r="AG560" s="51">
        <f t="shared" si="60"/>
        <v>1.399791929542814E-2</v>
      </c>
    </row>
    <row r="561" spans="1:33" s="1" customFormat="1">
      <c r="A561" s="18">
        <v>38896</v>
      </c>
      <c r="B561" s="19">
        <v>14998.01</v>
      </c>
      <c r="C561" s="19">
        <v>14998.01</v>
      </c>
      <c r="D561" s="19">
        <v>14824.8</v>
      </c>
      <c r="E561" s="19">
        <v>14886.11</v>
      </c>
      <c r="F561" s="19">
        <f t="shared" si="56"/>
        <v>-1.9192388071833333</v>
      </c>
      <c r="G561" s="19"/>
      <c r="H561" s="19"/>
      <c r="I561" s="19"/>
      <c r="J561" s="19"/>
      <c r="K561" s="19"/>
      <c r="L561" s="19"/>
      <c r="M561" s="19"/>
      <c r="N561" s="51">
        <f t="shared" si="57"/>
        <v>-7.0387404911019731</v>
      </c>
      <c r="O561" s="51">
        <f t="shared" si="58"/>
        <v>13.489419834293734</v>
      </c>
      <c r="Q561" s="11">
        <v>38896</v>
      </c>
      <c r="R561" s="10">
        <v>5730</v>
      </c>
      <c r="S561" s="10">
        <v>5740</v>
      </c>
      <c r="T561" s="10">
        <v>5670</v>
      </c>
      <c r="U561" s="10">
        <v>5700</v>
      </c>
      <c r="V561" s="10">
        <v>7051700</v>
      </c>
      <c r="W561" s="10">
        <v>5700</v>
      </c>
      <c r="X561" s="19">
        <f t="shared" si="59"/>
        <v>-1.9298245614035088</v>
      </c>
      <c r="AF561" s="51">
        <f t="shared" si="61"/>
        <v>-7.1841051041595669</v>
      </c>
      <c r="AG561" s="51">
        <f t="shared" si="60"/>
        <v>13.862138594498754</v>
      </c>
    </row>
    <row r="562" spans="1:33" s="1" customFormat="1">
      <c r="A562" s="18">
        <v>38897</v>
      </c>
      <c r="B562" s="19">
        <v>14981.7</v>
      </c>
      <c r="C562" s="19">
        <v>15137.58</v>
      </c>
      <c r="D562" s="19">
        <v>14975.78</v>
      </c>
      <c r="E562" s="19">
        <v>15121.15</v>
      </c>
      <c r="F562" s="19">
        <f t="shared" si="56"/>
        <v>1.5543791312168656</v>
      </c>
      <c r="G562" s="19"/>
      <c r="H562" s="19"/>
      <c r="I562" s="19"/>
      <c r="J562" s="19"/>
      <c r="K562" s="19"/>
      <c r="L562" s="19"/>
      <c r="M562" s="19"/>
      <c r="N562" s="51">
        <f t="shared" si="57"/>
        <v>3.7757507207143406</v>
      </c>
      <c r="O562" s="51">
        <f t="shared" si="58"/>
        <v>5.8794642224347706</v>
      </c>
      <c r="Q562" s="11">
        <v>38897</v>
      </c>
      <c r="R562" s="10">
        <v>5730</v>
      </c>
      <c r="S562" s="10">
        <v>5770</v>
      </c>
      <c r="T562" s="10">
        <v>5720</v>
      </c>
      <c r="U562" s="10">
        <v>5750</v>
      </c>
      <c r="V562" s="10">
        <v>6044200</v>
      </c>
      <c r="W562" s="10">
        <v>5750</v>
      </c>
      <c r="X562" s="19">
        <f t="shared" si="59"/>
        <v>0.86956521739130432</v>
      </c>
      <c r="AF562" s="51">
        <f t="shared" si="61"/>
        <v>0.65812390026328416</v>
      </c>
      <c r="AG562" s="51">
        <f t="shared" si="60"/>
        <v>0.57245789650531886</v>
      </c>
    </row>
    <row r="563" spans="1:33" s="1" customFormat="1">
      <c r="A563" s="18">
        <v>38898</v>
      </c>
      <c r="B563" s="19">
        <v>15333.1</v>
      </c>
      <c r="C563" s="19">
        <v>15521.22</v>
      </c>
      <c r="D563" s="19">
        <v>15333.1</v>
      </c>
      <c r="E563" s="19">
        <v>15505.18</v>
      </c>
      <c r="F563" s="19">
        <f t="shared" si="56"/>
        <v>2.4767851775987162</v>
      </c>
      <c r="G563" s="19"/>
      <c r="H563" s="19"/>
      <c r="I563" s="19"/>
      <c r="J563" s="19"/>
      <c r="K563" s="19"/>
      <c r="L563" s="19"/>
      <c r="M563" s="19"/>
      <c r="N563" s="51">
        <f t="shared" si="57"/>
        <v>15.245065721356845</v>
      </c>
      <c r="O563" s="51">
        <f t="shared" si="58"/>
        <v>37.801212868866159</v>
      </c>
      <c r="Q563" s="11">
        <v>38898</v>
      </c>
      <c r="R563" s="10">
        <v>5850</v>
      </c>
      <c r="S563" s="10">
        <v>6000</v>
      </c>
      <c r="T563" s="10">
        <v>5850</v>
      </c>
      <c r="U563" s="10">
        <v>5990</v>
      </c>
      <c r="V563" s="10">
        <v>11409600</v>
      </c>
      <c r="W563" s="10">
        <v>5990</v>
      </c>
      <c r="X563" s="19">
        <f t="shared" si="59"/>
        <v>4.006677796327212</v>
      </c>
      <c r="AF563" s="51">
        <f t="shared" si="61"/>
        <v>64.333967746296906</v>
      </c>
      <c r="AG563" s="51">
        <f t="shared" si="60"/>
        <v>257.78270861079881</v>
      </c>
    </row>
    <row r="564" spans="1:33" s="1" customFormat="1">
      <c r="A564" s="18">
        <v>38901</v>
      </c>
      <c r="B564" s="19">
        <v>15573.35</v>
      </c>
      <c r="C564" s="19">
        <v>15617.22</v>
      </c>
      <c r="D564" s="19">
        <v>15513.29</v>
      </c>
      <c r="E564" s="19">
        <v>15571.62</v>
      </c>
      <c r="F564" s="19">
        <f t="shared" si="56"/>
        <v>0.4266736537367371</v>
      </c>
      <c r="G564" s="19"/>
      <c r="H564" s="19"/>
      <c r="I564" s="19"/>
      <c r="J564" s="19"/>
      <c r="K564" s="19"/>
      <c r="L564" s="19"/>
      <c r="M564" s="19"/>
      <c r="N564" s="51">
        <f t="shared" si="57"/>
        <v>7.920718568463124E-2</v>
      </c>
      <c r="O564" s="51">
        <f t="shared" si="58"/>
        <v>3.4016224582579357E-2</v>
      </c>
      <c r="Q564" s="11">
        <v>38901</v>
      </c>
      <c r="R564" s="10">
        <v>5970</v>
      </c>
      <c r="S564" s="10">
        <v>6050</v>
      </c>
      <c r="T564" s="10">
        <v>5960</v>
      </c>
      <c r="U564" s="10">
        <v>5960</v>
      </c>
      <c r="V564" s="10">
        <v>6049700</v>
      </c>
      <c r="W564" s="10">
        <v>5960</v>
      </c>
      <c r="X564" s="19">
        <f t="shared" si="59"/>
        <v>-0.50335570469798652</v>
      </c>
      <c r="AF564" s="51">
        <f t="shared" si="61"/>
        <v>-0.12733026240551029</v>
      </c>
      <c r="AG564" s="51">
        <f t="shared" si="60"/>
        <v>6.4058315204193736E-2</v>
      </c>
    </row>
    <row r="565" spans="1:33" s="1" customFormat="1">
      <c r="A565" s="18">
        <v>38902</v>
      </c>
      <c r="B565" s="19">
        <v>15677.04</v>
      </c>
      <c r="C565" s="19">
        <v>15710.39</v>
      </c>
      <c r="D565" s="19">
        <v>15617.81</v>
      </c>
      <c r="E565" s="19">
        <v>15638.5</v>
      </c>
      <c r="F565" s="19">
        <f t="shared" si="56"/>
        <v>0.4276624996003402</v>
      </c>
      <c r="G565" s="19"/>
      <c r="H565" s="19"/>
      <c r="I565" s="19"/>
      <c r="J565" s="19"/>
      <c r="K565" s="19"/>
      <c r="L565" s="19"/>
      <c r="M565" s="19"/>
      <c r="N565" s="51">
        <f t="shared" si="57"/>
        <v>7.9755579448379424E-2</v>
      </c>
      <c r="O565" s="51">
        <f t="shared" si="58"/>
        <v>3.4330603096665031E-2</v>
      </c>
      <c r="Q565" s="11">
        <v>38902</v>
      </c>
      <c r="R565" s="10">
        <v>6050</v>
      </c>
      <c r="S565" s="10">
        <v>6070</v>
      </c>
      <c r="T565" s="10">
        <v>6010</v>
      </c>
      <c r="U565" s="10">
        <v>6010</v>
      </c>
      <c r="V565" s="10">
        <v>5083000</v>
      </c>
      <c r="W565" s="10">
        <v>6010</v>
      </c>
      <c r="X565" s="19">
        <f t="shared" si="59"/>
        <v>0.83194675540765384</v>
      </c>
      <c r="AF565" s="51">
        <f t="shared" si="61"/>
        <v>0.57637603945208549</v>
      </c>
      <c r="AG565" s="51">
        <f t="shared" si="60"/>
        <v>0.47966852812580524</v>
      </c>
    </row>
    <row r="566" spans="1:33" s="1" customFormat="1">
      <c r="A566" s="18">
        <v>38903</v>
      </c>
      <c r="B566" s="19">
        <v>15504.17</v>
      </c>
      <c r="C566" s="19">
        <v>15584.62</v>
      </c>
      <c r="D566" s="19">
        <v>15479.93</v>
      </c>
      <c r="E566" s="19">
        <v>15523.94</v>
      </c>
      <c r="F566" s="19">
        <f t="shared" si="56"/>
        <v>-0.73795698772347418</v>
      </c>
      <c r="G566" s="19"/>
      <c r="H566" s="19"/>
      <c r="I566" s="19"/>
      <c r="J566" s="19"/>
      <c r="K566" s="19"/>
      <c r="L566" s="19"/>
      <c r="M566" s="19"/>
      <c r="N566" s="51">
        <f t="shared" si="57"/>
        <v>-0.39734390514968515</v>
      </c>
      <c r="O566" s="51">
        <f t="shared" si="58"/>
        <v>0.2921160420789542</v>
      </c>
      <c r="Q566" s="11">
        <v>38903</v>
      </c>
      <c r="R566" s="10">
        <v>5940</v>
      </c>
      <c r="S566" s="10">
        <v>5990</v>
      </c>
      <c r="T566" s="10">
        <v>5900</v>
      </c>
      <c r="U566" s="10">
        <v>5940</v>
      </c>
      <c r="V566" s="10">
        <v>5142700</v>
      </c>
      <c r="W566" s="10">
        <v>5940</v>
      </c>
      <c r="X566" s="19">
        <f t="shared" si="59"/>
        <v>-1.1784511784511784</v>
      </c>
      <c r="AF566" s="51">
        <f t="shared" si="61"/>
        <v>-1.635455294226613</v>
      </c>
      <c r="AG566" s="51">
        <f t="shared" si="60"/>
        <v>1.9268662475307139</v>
      </c>
    </row>
    <row r="567" spans="1:33" s="1" customFormat="1">
      <c r="A567" s="18">
        <v>38904</v>
      </c>
      <c r="B567" s="19">
        <v>15455.18</v>
      </c>
      <c r="C567" s="19">
        <v>15460.83</v>
      </c>
      <c r="D567" s="19">
        <v>15278.18</v>
      </c>
      <c r="E567" s="19">
        <v>15321.4</v>
      </c>
      <c r="F567" s="19">
        <f t="shared" si="56"/>
        <v>-1.3219418590990437</v>
      </c>
      <c r="G567" s="19"/>
      <c r="H567" s="19"/>
      <c r="I567" s="19"/>
      <c r="J567" s="19"/>
      <c r="K567" s="19"/>
      <c r="L567" s="19"/>
      <c r="M567" s="19"/>
      <c r="N567" s="51">
        <f t="shared" si="57"/>
        <v>-2.2955626749463383</v>
      </c>
      <c r="O567" s="51">
        <f t="shared" si="58"/>
        <v>3.0282068640758188</v>
      </c>
      <c r="Q567" s="11">
        <v>38904</v>
      </c>
      <c r="R567" s="10">
        <v>5910</v>
      </c>
      <c r="S567" s="10">
        <v>5930</v>
      </c>
      <c r="T567" s="10">
        <v>5850</v>
      </c>
      <c r="U567" s="10">
        <v>5890</v>
      </c>
      <c r="V567" s="10">
        <v>5648800</v>
      </c>
      <c r="W567" s="10">
        <v>5890</v>
      </c>
      <c r="X567" s="19">
        <f t="shared" si="59"/>
        <v>-0.84889643463497455</v>
      </c>
      <c r="AF567" s="51">
        <f t="shared" si="61"/>
        <v>-0.6111573634839369</v>
      </c>
      <c r="AG567" s="51">
        <f t="shared" si="60"/>
        <v>0.51864564029303328</v>
      </c>
    </row>
    <row r="568" spans="1:33" s="1" customFormat="1">
      <c r="A568" s="18">
        <v>38905</v>
      </c>
      <c r="B568" s="19">
        <v>15428.32</v>
      </c>
      <c r="C568" s="19">
        <v>15437.04</v>
      </c>
      <c r="D568" s="19">
        <v>15276.15</v>
      </c>
      <c r="E568" s="19">
        <v>15307.61</v>
      </c>
      <c r="F568" s="19">
        <f t="shared" si="56"/>
        <v>-9.0085911517206491E-2</v>
      </c>
      <c r="G568" s="19"/>
      <c r="H568" s="19"/>
      <c r="I568" s="19"/>
      <c r="J568" s="19"/>
      <c r="K568" s="19"/>
      <c r="L568" s="19"/>
      <c r="M568" s="19"/>
      <c r="N568" s="51">
        <f t="shared" si="57"/>
        <v>-6.6535563259389552E-4</v>
      </c>
      <c r="O568" s="51">
        <f t="shared" si="58"/>
        <v>5.808604188767154E-5</v>
      </c>
      <c r="Q568" s="11">
        <v>38905</v>
      </c>
      <c r="R568" s="10">
        <v>5990</v>
      </c>
      <c r="S568" s="10">
        <v>6030</v>
      </c>
      <c r="T568" s="10">
        <v>5960</v>
      </c>
      <c r="U568" s="10">
        <v>5980</v>
      </c>
      <c r="V568" s="10">
        <v>7003300</v>
      </c>
      <c r="W568" s="10">
        <v>5980</v>
      </c>
      <c r="X568" s="19">
        <f t="shared" si="59"/>
        <v>1.5050167224080269</v>
      </c>
      <c r="AF568" s="51">
        <f t="shared" si="61"/>
        <v>3.4107963263612735</v>
      </c>
      <c r="AG568" s="51">
        <f t="shared" si="60"/>
        <v>5.1342189114977499</v>
      </c>
    </row>
    <row r="569" spans="1:33" s="1" customFormat="1">
      <c r="A569" s="18">
        <v>38908</v>
      </c>
      <c r="B569" s="19">
        <v>15149.91</v>
      </c>
      <c r="C569" s="19">
        <v>15555.43</v>
      </c>
      <c r="D569" s="19">
        <v>15079.74</v>
      </c>
      <c r="E569" s="19">
        <v>15552.81</v>
      </c>
      <c r="F569" s="19">
        <f t="shared" si="56"/>
        <v>1.576563977827794</v>
      </c>
      <c r="G569" s="19"/>
      <c r="H569" s="19"/>
      <c r="I569" s="19"/>
      <c r="J569" s="19"/>
      <c r="K569" s="19"/>
      <c r="L569" s="19"/>
      <c r="M569" s="19"/>
      <c r="N569" s="51">
        <f t="shared" si="57"/>
        <v>3.9394396254139927</v>
      </c>
      <c r="O569" s="51">
        <f t="shared" si="58"/>
        <v>6.2217506047209161</v>
      </c>
      <c r="Q569" s="11">
        <v>38908</v>
      </c>
      <c r="R569" s="10">
        <v>5880</v>
      </c>
      <c r="S569" s="10">
        <v>6050</v>
      </c>
      <c r="T569" s="10">
        <v>5880</v>
      </c>
      <c r="U569" s="10">
        <v>6050</v>
      </c>
      <c r="V569" s="10">
        <v>6623700</v>
      </c>
      <c r="W569" s="10">
        <v>6050</v>
      </c>
      <c r="X569" s="19">
        <f t="shared" si="59"/>
        <v>1.1570247933884297</v>
      </c>
      <c r="AF569" s="51">
        <f t="shared" si="61"/>
        <v>1.5499922206972825</v>
      </c>
      <c r="AG569" s="51">
        <f t="shared" si="60"/>
        <v>1.7937945133416469</v>
      </c>
    </row>
    <row r="570" spans="1:33" s="1" customFormat="1">
      <c r="A570" s="18">
        <v>38909</v>
      </c>
      <c r="B570" s="19">
        <v>15485.26</v>
      </c>
      <c r="C570" s="19">
        <v>15498.2</v>
      </c>
      <c r="D570" s="19">
        <v>15333.59</v>
      </c>
      <c r="E570" s="19">
        <v>15473.82</v>
      </c>
      <c r="F570" s="19">
        <f t="shared" si="56"/>
        <v>-0.51047511215717767</v>
      </c>
      <c r="G570" s="19"/>
      <c r="H570" s="19"/>
      <c r="I570" s="19"/>
      <c r="J570" s="19"/>
      <c r="K570" s="19"/>
      <c r="L570" s="19"/>
      <c r="M570" s="19"/>
      <c r="N570" s="51">
        <f t="shared" si="57"/>
        <v>-0.13085661625956688</v>
      </c>
      <c r="O570" s="51">
        <f t="shared" si="58"/>
        <v>6.6434588291662142E-2</v>
      </c>
      <c r="Q570" s="11">
        <v>38909</v>
      </c>
      <c r="R570" s="10">
        <v>6010</v>
      </c>
      <c r="S570" s="10">
        <v>6030</v>
      </c>
      <c r="T570" s="10">
        <v>5960</v>
      </c>
      <c r="U570" s="10">
        <v>6020</v>
      </c>
      <c r="V570" s="10">
        <v>5172500</v>
      </c>
      <c r="W570" s="10">
        <v>6020</v>
      </c>
      <c r="X570" s="19">
        <f t="shared" si="59"/>
        <v>-0.49833887043189368</v>
      </c>
      <c r="AF570" s="51">
        <f t="shared" si="61"/>
        <v>-0.12355887847212998</v>
      </c>
      <c r="AG570" s="51">
        <f t="shared" si="60"/>
        <v>6.1541103139468971E-2</v>
      </c>
    </row>
    <row r="571" spans="1:33" s="1" customFormat="1">
      <c r="A571" s="18">
        <v>38910</v>
      </c>
      <c r="B571" s="19">
        <v>15405.42</v>
      </c>
      <c r="C571" s="19">
        <v>15463.72</v>
      </c>
      <c r="D571" s="19">
        <v>15169.15</v>
      </c>
      <c r="E571" s="19">
        <v>15249.32</v>
      </c>
      <c r="F571" s="19">
        <f t="shared" si="56"/>
        <v>-1.472196793037329</v>
      </c>
      <c r="G571" s="19"/>
      <c r="H571" s="19"/>
      <c r="I571" s="19"/>
      <c r="J571" s="19"/>
      <c r="K571" s="19"/>
      <c r="L571" s="19"/>
      <c r="M571" s="19"/>
      <c r="N571" s="51">
        <f t="shared" si="57"/>
        <v>-3.1727102725693048</v>
      </c>
      <c r="O571" s="51">
        <f t="shared" si="58"/>
        <v>4.662017359576752</v>
      </c>
      <c r="Q571" s="11">
        <v>38910</v>
      </c>
      <c r="R571" s="10">
        <v>5930</v>
      </c>
      <c r="S571" s="10">
        <v>5980</v>
      </c>
      <c r="T571" s="10">
        <v>5900</v>
      </c>
      <c r="U571" s="10">
        <v>5940</v>
      </c>
      <c r="V571" s="10">
        <v>5979000</v>
      </c>
      <c r="W571" s="10">
        <v>5940</v>
      </c>
      <c r="X571" s="19">
        <f t="shared" si="59"/>
        <v>-1.3468013468013467</v>
      </c>
      <c r="AF571" s="51">
        <f t="shared" si="61"/>
        <v>-2.4414708037044708</v>
      </c>
      <c r="AG571" s="51">
        <f t="shared" si="60"/>
        <v>3.2875223462072181</v>
      </c>
    </row>
    <row r="572" spans="1:33" s="1" customFormat="1">
      <c r="A572" s="18">
        <v>38911</v>
      </c>
      <c r="B572" s="19">
        <v>15127.74</v>
      </c>
      <c r="C572" s="19">
        <v>15370.35</v>
      </c>
      <c r="D572" s="19">
        <v>15053.61</v>
      </c>
      <c r="E572" s="19">
        <v>15097.95</v>
      </c>
      <c r="F572" s="19">
        <f t="shared" si="56"/>
        <v>-1.0025864438549537</v>
      </c>
      <c r="G572" s="19"/>
      <c r="H572" s="19"/>
      <c r="I572" s="19"/>
      <c r="J572" s="19"/>
      <c r="K572" s="19"/>
      <c r="L572" s="19"/>
      <c r="M572" s="19"/>
      <c r="N572" s="51">
        <f t="shared" si="57"/>
        <v>-0.99940394809900146</v>
      </c>
      <c r="O572" s="51">
        <f t="shared" si="58"/>
        <v>0.9992053430930995</v>
      </c>
      <c r="Q572" s="11">
        <v>38911</v>
      </c>
      <c r="R572" s="10">
        <v>5880</v>
      </c>
      <c r="S572" s="10">
        <v>5920</v>
      </c>
      <c r="T572" s="10">
        <v>5780</v>
      </c>
      <c r="U572" s="10">
        <v>5820</v>
      </c>
      <c r="V572" s="10">
        <v>8374800</v>
      </c>
      <c r="W572" s="10">
        <v>5820</v>
      </c>
      <c r="X572" s="19">
        <f t="shared" si="59"/>
        <v>-2.0618556701030926</v>
      </c>
      <c r="AF572" s="51">
        <f t="shared" si="61"/>
        <v>-8.7620464711756192</v>
      </c>
      <c r="AG572" s="51">
        <f t="shared" si="60"/>
        <v>18.063728741933236</v>
      </c>
    </row>
    <row r="573" spans="1:33" s="1" customFormat="1">
      <c r="A573" s="18">
        <v>38912</v>
      </c>
      <c r="B573" s="19">
        <v>14914.01</v>
      </c>
      <c r="C573" s="19">
        <v>14997.45</v>
      </c>
      <c r="D573" s="19">
        <v>14815.9</v>
      </c>
      <c r="E573" s="19">
        <v>14845.24</v>
      </c>
      <c r="F573" s="19">
        <f t="shared" si="56"/>
        <v>-1.7022964936909135</v>
      </c>
      <c r="G573" s="19"/>
      <c r="H573" s="19"/>
      <c r="I573" s="19"/>
      <c r="J573" s="19"/>
      <c r="K573" s="19"/>
      <c r="L573" s="19"/>
      <c r="M573" s="19"/>
      <c r="N573" s="51">
        <f t="shared" si="57"/>
        <v>-4.9087644174925211</v>
      </c>
      <c r="O573" s="51">
        <f t="shared" si="58"/>
        <v>8.3425007260624326</v>
      </c>
      <c r="Q573" s="11">
        <v>38912</v>
      </c>
      <c r="R573" s="10">
        <v>5700</v>
      </c>
      <c r="S573" s="10">
        <v>5810</v>
      </c>
      <c r="T573" s="10">
        <v>5690</v>
      </c>
      <c r="U573" s="10">
        <v>5720</v>
      </c>
      <c r="V573" s="10">
        <v>7958200</v>
      </c>
      <c r="W573" s="10">
        <v>5720</v>
      </c>
      <c r="X573" s="19">
        <f t="shared" si="59"/>
        <v>-1.7482517482517483</v>
      </c>
      <c r="AF573" s="51">
        <f t="shared" si="61"/>
        <v>-5.3408738753941387</v>
      </c>
      <c r="AG573" s="51">
        <f t="shared" si="60"/>
        <v>9.3357618158206996</v>
      </c>
    </row>
    <row r="574" spans="1:33" s="1" customFormat="1">
      <c r="A574" s="18">
        <v>38916</v>
      </c>
      <c r="B574" s="19">
        <v>14714.18</v>
      </c>
      <c r="C574" s="19">
        <v>14747.2</v>
      </c>
      <c r="D574" s="19">
        <v>14437.24</v>
      </c>
      <c r="E574" s="19">
        <v>14437.24</v>
      </c>
      <c r="F574" s="19">
        <f t="shared" si="56"/>
        <v>-2.8260249188903144</v>
      </c>
      <c r="G574" s="19"/>
      <c r="H574" s="19"/>
      <c r="I574" s="19"/>
      <c r="J574" s="19"/>
      <c r="K574" s="19"/>
      <c r="L574" s="19"/>
      <c r="M574" s="19"/>
      <c r="N574" s="51">
        <f t="shared" si="57"/>
        <v>-22.503148231475887</v>
      </c>
      <c r="O574" s="51">
        <f t="shared" si="58"/>
        <v>63.53178262279912</v>
      </c>
      <c r="Q574" s="11">
        <v>38916</v>
      </c>
      <c r="R574" s="10">
        <v>5680</v>
      </c>
      <c r="S574" s="10">
        <v>5700</v>
      </c>
      <c r="T574" s="10">
        <v>5570</v>
      </c>
      <c r="U574" s="10">
        <v>5570</v>
      </c>
      <c r="V574" s="10">
        <v>8762200</v>
      </c>
      <c r="W574" s="10">
        <v>5570</v>
      </c>
      <c r="X574" s="19">
        <f t="shared" si="59"/>
        <v>-2.6929982046678633</v>
      </c>
      <c r="AF574" s="51">
        <f t="shared" si="61"/>
        <v>-19.524441675593664</v>
      </c>
      <c r="AG574" s="51">
        <f t="shared" si="60"/>
        <v>52.574057777883795</v>
      </c>
    </row>
    <row r="575" spans="1:33" s="1" customFormat="1">
      <c r="A575" s="18">
        <v>38917</v>
      </c>
      <c r="B575" s="19">
        <v>14503.83</v>
      </c>
      <c r="C575" s="19">
        <v>14625.64</v>
      </c>
      <c r="D575" s="19">
        <v>14456.43</v>
      </c>
      <c r="E575" s="19">
        <v>14500.26</v>
      </c>
      <c r="F575" s="19">
        <f t="shared" si="56"/>
        <v>0.43461289659633989</v>
      </c>
      <c r="G575" s="19"/>
      <c r="H575" s="19"/>
      <c r="I575" s="19"/>
      <c r="J575" s="19"/>
      <c r="K575" s="19"/>
      <c r="L575" s="19"/>
      <c r="M575" s="19"/>
      <c r="N575" s="51">
        <f t="shared" si="57"/>
        <v>8.3681714396004109E-2</v>
      </c>
      <c r="O575" s="51">
        <f t="shared" si="58"/>
        <v>3.6602219861204689E-2</v>
      </c>
      <c r="Q575" s="11">
        <v>38917</v>
      </c>
      <c r="R575" s="10">
        <v>5620</v>
      </c>
      <c r="S575" s="10">
        <v>5680</v>
      </c>
      <c r="T575" s="10">
        <v>5600</v>
      </c>
      <c r="U575" s="10">
        <v>5620</v>
      </c>
      <c r="V575" s="10">
        <v>6069800</v>
      </c>
      <c r="W575" s="10">
        <v>5620</v>
      </c>
      <c r="X575" s="19">
        <f t="shared" si="59"/>
        <v>0.88967971530249124</v>
      </c>
      <c r="AF575" s="51">
        <f t="shared" si="61"/>
        <v>0.7048442826319522</v>
      </c>
      <c r="AG575" s="51">
        <f t="shared" si="60"/>
        <v>0.62727441642051973</v>
      </c>
    </row>
    <row r="576" spans="1:33" s="1" customFormat="1">
      <c r="A576" s="18">
        <v>38918</v>
      </c>
      <c r="B576" s="19">
        <v>14713.56</v>
      </c>
      <c r="C576" s="19">
        <v>14962.13</v>
      </c>
      <c r="D576" s="19">
        <v>14705.43</v>
      </c>
      <c r="E576" s="19">
        <v>14946.84</v>
      </c>
      <c r="F576" s="19">
        <f t="shared" si="56"/>
        <v>2.9877887232351448</v>
      </c>
      <c r="G576" s="19"/>
      <c r="H576" s="19"/>
      <c r="I576" s="19"/>
      <c r="J576" s="19"/>
      <c r="K576" s="19"/>
      <c r="L576" s="19"/>
      <c r="M576" s="19"/>
      <c r="N576" s="51">
        <f t="shared" si="57"/>
        <v>26.746293871059031</v>
      </c>
      <c r="O576" s="51">
        <f t="shared" si="58"/>
        <v>79.986768119646101</v>
      </c>
      <c r="Q576" s="11">
        <v>38918</v>
      </c>
      <c r="R576" s="10">
        <v>5740</v>
      </c>
      <c r="S576" s="10">
        <v>5800</v>
      </c>
      <c r="T576" s="10">
        <v>5710</v>
      </c>
      <c r="U576" s="10">
        <v>5800</v>
      </c>
      <c r="V576" s="10">
        <v>6910400</v>
      </c>
      <c r="W576" s="10">
        <v>5800</v>
      </c>
      <c r="X576" s="19">
        <f t="shared" si="59"/>
        <v>3.103448275862069</v>
      </c>
      <c r="AF576" s="51">
        <f t="shared" si="61"/>
        <v>29.898262879261519</v>
      </c>
      <c r="AG576" s="51">
        <f t="shared" si="60"/>
        <v>92.79571907156803</v>
      </c>
    </row>
    <row r="577" spans="1:33" s="1" customFormat="1">
      <c r="A577" s="18">
        <v>38919</v>
      </c>
      <c r="B577" s="19">
        <v>14825.16</v>
      </c>
      <c r="C577" s="19">
        <v>14867.81</v>
      </c>
      <c r="D577" s="19">
        <v>14784.24</v>
      </c>
      <c r="E577" s="19">
        <v>14821.26</v>
      </c>
      <c r="F577" s="19">
        <f t="shared" si="56"/>
        <v>-0.84729638370826721</v>
      </c>
      <c r="G577" s="19"/>
      <c r="H577" s="19"/>
      <c r="I577" s="19"/>
      <c r="J577" s="19"/>
      <c r="K577" s="19"/>
      <c r="L577" s="19"/>
      <c r="M577" s="19"/>
      <c r="N577" s="51">
        <f t="shared" si="57"/>
        <v>-0.6023047193841492</v>
      </c>
      <c r="O577" s="51">
        <f t="shared" si="58"/>
        <v>0.50865309120931468</v>
      </c>
      <c r="Q577" s="11">
        <v>38919</v>
      </c>
      <c r="R577" s="10">
        <v>5770</v>
      </c>
      <c r="S577" s="10">
        <v>5790</v>
      </c>
      <c r="T577" s="10">
        <v>5730</v>
      </c>
      <c r="U577" s="10">
        <v>5760</v>
      </c>
      <c r="V577" s="10">
        <v>5272800</v>
      </c>
      <c r="W577" s="10">
        <v>5760</v>
      </c>
      <c r="X577" s="19">
        <f t="shared" si="59"/>
        <v>-0.69444444444444442</v>
      </c>
      <c r="AF577" s="51">
        <f t="shared" si="61"/>
        <v>-0.33451068718828653</v>
      </c>
      <c r="AG577" s="51">
        <f t="shared" si="60"/>
        <v>0.23220950711442051</v>
      </c>
    </row>
    <row r="578" spans="1:33" s="1" customFormat="1">
      <c r="A578" s="18">
        <v>38922</v>
      </c>
      <c r="B578" s="19">
        <v>14700.58</v>
      </c>
      <c r="C578" s="19">
        <v>14851.91</v>
      </c>
      <c r="D578" s="19">
        <v>14560.67</v>
      </c>
      <c r="E578" s="19">
        <v>14794.5</v>
      </c>
      <c r="F578" s="19">
        <f t="shared" si="56"/>
        <v>-0.18087802899726396</v>
      </c>
      <c r="G578" s="19"/>
      <c r="H578" s="19"/>
      <c r="I578" s="19"/>
      <c r="J578" s="19"/>
      <c r="K578" s="19"/>
      <c r="L578" s="19"/>
      <c r="M578" s="19"/>
      <c r="N578" s="51">
        <f t="shared" si="57"/>
        <v>-5.6485832947038234E-3</v>
      </c>
      <c r="O578" s="51">
        <f t="shared" si="58"/>
        <v>1.0059723634307067E-3</v>
      </c>
      <c r="Q578" s="11">
        <v>38922</v>
      </c>
      <c r="R578" s="10">
        <v>5740</v>
      </c>
      <c r="S578" s="10">
        <v>5830</v>
      </c>
      <c r="T578" s="10">
        <v>5700</v>
      </c>
      <c r="U578" s="10">
        <v>5780</v>
      </c>
      <c r="V578" s="10">
        <v>5618800</v>
      </c>
      <c r="W578" s="10">
        <v>5780</v>
      </c>
      <c r="X578" s="19">
        <f t="shared" si="59"/>
        <v>0.34602076124567477</v>
      </c>
      <c r="AF578" s="51">
        <f t="shared" si="61"/>
        <v>4.1525457842122963E-2</v>
      </c>
      <c r="AG578" s="51">
        <f t="shared" si="60"/>
        <v>1.4379790957958005E-2</v>
      </c>
    </row>
    <row r="579" spans="1:33" s="1" customFormat="1">
      <c r="A579" s="18">
        <v>38923</v>
      </c>
      <c r="B579" s="19">
        <v>14970.6</v>
      </c>
      <c r="C579" s="19">
        <v>15078.36</v>
      </c>
      <c r="D579" s="19">
        <v>14948.36</v>
      </c>
      <c r="E579" s="19">
        <v>15005.24</v>
      </c>
      <c r="F579" s="19">
        <f t="shared" si="56"/>
        <v>1.4044427146783376</v>
      </c>
      <c r="G579" s="19"/>
      <c r="H579" s="19"/>
      <c r="I579" s="19"/>
      <c r="J579" s="19"/>
      <c r="K579" s="19"/>
      <c r="L579" s="19"/>
      <c r="M579" s="19"/>
      <c r="N579" s="51">
        <f t="shared" si="57"/>
        <v>2.7867197412622753</v>
      </c>
      <c r="O579" s="51">
        <f t="shared" si="58"/>
        <v>3.9215497191925719</v>
      </c>
      <c r="Q579" s="11">
        <v>38923</v>
      </c>
      <c r="R579" s="10">
        <v>5880</v>
      </c>
      <c r="S579" s="10">
        <v>5970</v>
      </c>
      <c r="T579" s="10">
        <v>5860</v>
      </c>
      <c r="U579" s="10">
        <v>5970</v>
      </c>
      <c r="V579" s="10">
        <v>7932300</v>
      </c>
      <c r="W579" s="10">
        <v>5970</v>
      </c>
      <c r="X579" s="19">
        <f t="shared" si="59"/>
        <v>3.1825795644891124</v>
      </c>
      <c r="AF579" s="51">
        <f t="shared" si="61"/>
        <v>32.243890366212575</v>
      </c>
      <c r="AG579" s="51">
        <f t="shared" si="60"/>
        <v>102.62738140056162</v>
      </c>
    </row>
    <row r="580" spans="1:33" s="1" customFormat="1">
      <c r="A580" s="18">
        <v>38924</v>
      </c>
      <c r="B580" s="19">
        <v>15065.57</v>
      </c>
      <c r="C580" s="19">
        <v>15108.14</v>
      </c>
      <c r="D580" s="19">
        <v>14882.67</v>
      </c>
      <c r="E580" s="19">
        <v>14884.07</v>
      </c>
      <c r="F580" s="19">
        <f t="shared" si="56"/>
        <v>-0.81409184450220995</v>
      </c>
      <c r="G580" s="19"/>
      <c r="H580" s="19"/>
      <c r="I580" s="19"/>
      <c r="J580" s="19"/>
      <c r="K580" s="19"/>
      <c r="L580" s="19"/>
      <c r="M580" s="19"/>
      <c r="N580" s="51">
        <f t="shared" si="57"/>
        <v>-0.53401708394260694</v>
      </c>
      <c r="O580" s="51">
        <f t="shared" si="58"/>
        <v>0.43325162593716354</v>
      </c>
      <c r="Q580" s="11">
        <v>38924</v>
      </c>
      <c r="R580" s="10">
        <v>6000</v>
      </c>
      <c r="S580" s="10">
        <v>6080</v>
      </c>
      <c r="T580" s="10">
        <v>5910</v>
      </c>
      <c r="U580" s="10">
        <v>5910</v>
      </c>
      <c r="V580" s="10">
        <v>10909800</v>
      </c>
      <c r="W580" s="10">
        <v>5910</v>
      </c>
      <c r="X580" s="19">
        <f t="shared" si="59"/>
        <v>-1.015228426395939</v>
      </c>
      <c r="AF580" s="51">
        <f t="shared" si="61"/>
        <v>-1.0455566956473714</v>
      </c>
      <c r="AG580" s="51">
        <f t="shared" si="60"/>
        <v>1.0611988810948556</v>
      </c>
    </row>
    <row r="581" spans="1:33" s="1" customFormat="1">
      <c r="A581" s="18">
        <v>38925</v>
      </c>
      <c r="B581" s="19">
        <v>14883.5</v>
      </c>
      <c r="C581" s="19">
        <v>15220.33</v>
      </c>
      <c r="D581" s="19">
        <v>14839.49</v>
      </c>
      <c r="E581" s="19">
        <v>15179.78</v>
      </c>
      <c r="F581" s="19">
        <f t="shared" si="56"/>
        <v>1.9480519480519543</v>
      </c>
      <c r="G581" s="19"/>
      <c r="H581" s="19"/>
      <c r="I581" s="19"/>
      <c r="J581" s="19"/>
      <c r="K581" s="19"/>
      <c r="L581" s="19"/>
      <c r="M581" s="19"/>
      <c r="N581" s="51">
        <f t="shared" si="57"/>
        <v>7.4244284935405522</v>
      </c>
      <c r="O581" s="51">
        <f t="shared" si="58"/>
        <v>14.483850665552341</v>
      </c>
      <c r="Q581" s="11">
        <v>38925</v>
      </c>
      <c r="R581" s="10">
        <v>5920</v>
      </c>
      <c r="S581" s="10">
        <v>6020</v>
      </c>
      <c r="T581" s="10">
        <v>5900</v>
      </c>
      <c r="U581" s="10">
        <v>5990</v>
      </c>
      <c r="V581" s="10">
        <v>7531100</v>
      </c>
      <c r="W581" s="10">
        <v>5990</v>
      </c>
      <c r="X581" s="19">
        <f t="shared" si="59"/>
        <v>1.335559265442404</v>
      </c>
      <c r="AF581" s="51">
        <f t="shared" si="61"/>
        <v>2.3836951532366308</v>
      </c>
      <c r="AG581" s="51">
        <f t="shared" si="60"/>
        <v>3.1842044961040217</v>
      </c>
    </row>
    <row r="582" spans="1:33" s="1" customFormat="1">
      <c r="A582" s="18">
        <v>38926</v>
      </c>
      <c r="B582" s="19">
        <v>15217.44</v>
      </c>
      <c r="C582" s="19">
        <v>15351.79</v>
      </c>
      <c r="D582" s="19">
        <v>15150.53</v>
      </c>
      <c r="E582" s="19">
        <v>15342.87</v>
      </c>
      <c r="F582" s="19">
        <f t="shared" si="56"/>
        <v>1.0629693140853058</v>
      </c>
      <c r="G582" s="19"/>
      <c r="H582" s="19"/>
      <c r="I582" s="19"/>
      <c r="J582" s="19"/>
      <c r="K582" s="19"/>
      <c r="L582" s="19"/>
      <c r="M582" s="19"/>
      <c r="N582" s="51">
        <f t="shared" si="57"/>
        <v>1.2105186991411958</v>
      </c>
      <c r="O582" s="51">
        <f t="shared" si="58"/>
        <v>1.2901157284229678</v>
      </c>
      <c r="Q582" s="11">
        <v>38926</v>
      </c>
      <c r="R582" s="10">
        <v>6040</v>
      </c>
      <c r="S582" s="10">
        <v>6040</v>
      </c>
      <c r="T582" s="10">
        <v>5980</v>
      </c>
      <c r="U582" s="10">
        <v>6020</v>
      </c>
      <c r="V582" s="10">
        <v>4838500</v>
      </c>
      <c r="W582" s="10">
        <v>6020</v>
      </c>
      <c r="X582" s="19">
        <f t="shared" si="59"/>
        <v>0.49833887043189368</v>
      </c>
      <c r="AF582" s="51">
        <f t="shared" si="61"/>
        <v>0.12395791049489376</v>
      </c>
      <c r="AG582" s="51">
        <f t="shared" si="60"/>
        <v>6.1806240747166584E-2</v>
      </c>
    </row>
    <row r="583" spans="1:33" s="1" customFormat="1">
      <c r="A583" s="18">
        <v>38929</v>
      </c>
      <c r="B583" s="19">
        <v>15462.39</v>
      </c>
      <c r="C583" s="19">
        <v>15536.32</v>
      </c>
      <c r="D583" s="19">
        <v>15433.2</v>
      </c>
      <c r="E583" s="19">
        <v>15456.81</v>
      </c>
      <c r="F583" s="19">
        <f t="shared" si="56"/>
        <v>0.73715080925494136</v>
      </c>
      <c r="G583" s="19"/>
      <c r="H583" s="19"/>
      <c r="I583" s="19"/>
      <c r="J583" s="19"/>
      <c r="K583" s="19"/>
      <c r="L583" s="19"/>
      <c r="M583" s="19"/>
      <c r="N583" s="51">
        <f t="shared" si="57"/>
        <v>0.40511883140097693</v>
      </c>
      <c r="O583" s="51">
        <f t="shared" si="58"/>
        <v>0.29976199813767102</v>
      </c>
      <c r="Q583" s="11">
        <v>38929</v>
      </c>
      <c r="R583" s="10">
        <v>6100</v>
      </c>
      <c r="S583" s="10">
        <v>6110</v>
      </c>
      <c r="T583" s="10">
        <v>6060</v>
      </c>
      <c r="U583" s="10">
        <v>6060</v>
      </c>
      <c r="V583" s="10">
        <v>6412200</v>
      </c>
      <c r="W583" s="10">
        <v>6060</v>
      </c>
      <c r="X583" s="19">
        <f t="shared" si="59"/>
        <v>0.66006600660066006</v>
      </c>
      <c r="AF583" s="51">
        <f t="shared" si="61"/>
        <v>0.28793243619028774</v>
      </c>
      <c r="AG583" s="51">
        <f t="shared" si="60"/>
        <v>0.19013152098669009</v>
      </c>
    </row>
    <row r="584" spans="1:33" s="1" customFormat="1">
      <c r="A584" s="18">
        <v>38930</v>
      </c>
      <c r="B584" s="19">
        <v>15387.52</v>
      </c>
      <c r="C584" s="19">
        <v>15522.03</v>
      </c>
      <c r="D584" s="19">
        <v>15365.71</v>
      </c>
      <c r="E584" s="19">
        <v>15440.91</v>
      </c>
      <c r="F584" s="19">
        <f t="shared" si="56"/>
        <v>-0.10297320559474563</v>
      </c>
      <c r="G584" s="19"/>
      <c r="H584" s="19"/>
      <c r="I584" s="19"/>
      <c r="J584" s="19"/>
      <c r="K584" s="19"/>
      <c r="L584" s="19"/>
      <c r="M584" s="19"/>
      <c r="N584" s="51">
        <f t="shared" si="57"/>
        <v>-1.0056517626995515E-3</v>
      </c>
      <c r="O584" s="51">
        <f t="shared" si="58"/>
        <v>1.0075427730211364E-4</v>
      </c>
      <c r="Q584" s="11">
        <v>38930</v>
      </c>
      <c r="R584" s="10">
        <v>6000</v>
      </c>
      <c r="S584" s="10">
        <v>6040</v>
      </c>
      <c r="T584" s="10">
        <v>5950</v>
      </c>
      <c r="U584" s="10">
        <v>5990</v>
      </c>
      <c r="V584" s="10">
        <v>5941400</v>
      </c>
      <c r="W584" s="10">
        <v>5990</v>
      </c>
      <c r="X584" s="19">
        <f t="shared" si="59"/>
        <v>-1.1686143572621035</v>
      </c>
      <c r="AF584" s="51">
        <f t="shared" si="61"/>
        <v>-1.5948324072786701</v>
      </c>
      <c r="AG584" s="51">
        <f t="shared" si="60"/>
        <v>1.8633169560357727</v>
      </c>
    </row>
    <row r="585" spans="1:33" s="1" customFormat="1">
      <c r="A585" s="18">
        <v>38931</v>
      </c>
      <c r="B585" s="19">
        <v>15341.53</v>
      </c>
      <c r="C585" s="19">
        <v>15466.07</v>
      </c>
      <c r="D585" s="19">
        <v>15287.81</v>
      </c>
      <c r="E585" s="19">
        <v>15464.29</v>
      </c>
      <c r="F585" s="19">
        <f t="shared" si="56"/>
        <v>0.15118702507519594</v>
      </c>
      <c r="G585" s="19"/>
      <c r="H585" s="19"/>
      <c r="I585" s="19"/>
      <c r="J585" s="19"/>
      <c r="K585" s="19"/>
      <c r="L585" s="19"/>
      <c r="M585" s="19"/>
      <c r="N585" s="51">
        <f t="shared" si="57"/>
        <v>3.6502859010729477E-3</v>
      </c>
      <c r="O585" s="51">
        <f t="shared" si="58"/>
        <v>5.6204252302224607E-4</v>
      </c>
      <c r="Q585" s="11">
        <v>38931</v>
      </c>
      <c r="R585" s="10">
        <v>5960</v>
      </c>
      <c r="S585" s="10">
        <v>5990</v>
      </c>
      <c r="T585" s="10">
        <v>5940</v>
      </c>
      <c r="U585" s="10">
        <v>5960</v>
      </c>
      <c r="V585" s="10">
        <v>4900100</v>
      </c>
      <c r="W585" s="10">
        <v>5960</v>
      </c>
      <c r="X585" s="19">
        <f t="shared" si="59"/>
        <v>-0.50335570469798652</v>
      </c>
      <c r="AF585" s="51">
        <f t="shared" si="61"/>
        <v>-0.12733026240551029</v>
      </c>
      <c r="AG585" s="51">
        <f t="shared" si="60"/>
        <v>6.4058315204193736E-2</v>
      </c>
    </row>
    <row r="586" spans="1:33" s="1" customFormat="1">
      <c r="A586" s="18">
        <v>38932</v>
      </c>
      <c r="B586" s="19">
        <v>15527.27</v>
      </c>
      <c r="C586" s="19">
        <v>15580.91</v>
      </c>
      <c r="D586" s="19">
        <v>15441.67</v>
      </c>
      <c r="E586" s="19">
        <v>15470.37</v>
      </c>
      <c r="F586" s="19">
        <f t="shared" si="56"/>
        <v>3.9300934625351086E-2</v>
      </c>
      <c r="G586" s="19"/>
      <c r="H586" s="19"/>
      <c r="I586" s="19"/>
      <c r="J586" s="19"/>
      <c r="K586" s="19"/>
      <c r="L586" s="19"/>
      <c r="M586" s="19"/>
      <c r="N586" s="51">
        <f t="shared" si="57"/>
        <v>7.4544586188504864E-5</v>
      </c>
      <c r="O586" s="51">
        <f t="shared" si="58"/>
        <v>3.137291053083994E-6</v>
      </c>
      <c r="Q586" s="11">
        <v>38932</v>
      </c>
      <c r="R586" s="10">
        <v>6050</v>
      </c>
      <c r="S586" s="10">
        <v>6110</v>
      </c>
      <c r="T586" s="10">
        <v>6040</v>
      </c>
      <c r="U586" s="10">
        <v>6110</v>
      </c>
      <c r="V586" s="10">
        <v>7768100</v>
      </c>
      <c r="W586" s="10">
        <v>6110</v>
      </c>
      <c r="X586" s="19">
        <f t="shared" si="59"/>
        <v>2.4549918166939442</v>
      </c>
      <c r="AF586" s="51">
        <f t="shared" si="61"/>
        <v>14.801040979723631</v>
      </c>
      <c r="AG586" s="51">
        <f t="shared" si="60"/>
        <v>36.340398169307136</v>
      </c>
    </row>
    <row r="587" spans="1:33" s="1" customFormat="1">
      <c r="A587" s="18">
        <v>38933</v>
      </c>
      <c r="B587" s="19">
        <v>15502.56</v>
      </c>
      <c r="C587" s="19">
        <v>15555.9</v>
      </c>
      <c r="D587" s="19">
        <v>15435.33</v>
      </c>
      <c r="E587" s="19">
        <v>15499.18</v>
      </c>
      <c r="F587" s="19">
        <f t="shared" si="56"/>
        <v>0.18588080143594363</v>
      </c>
      <c r="G587" s="19"/>
      <c r="H587" s="19"/>
      <c r="I587" s="19"/>
      <c r="J587" s="19"/>
      <c r="K587" s="19"/>
      <c r="L587" s="19"/>
      <c r="M587" s="19"/>
      <c r="N587" s="51">
        <f t="shared" si="57"/>
        <v>6.7155364355788718E-3</v>
      </c>
      <c r="O587" s="51">
        <f t="shared" si="58"/>
        <v>1.2669931872695127E-3</v>
      </c>
      <c r="Q587" s="11">
        <v>38933</v>
      </c>
      <c r="R587" s="10">
        <v>6080</v>
      </c>
      <c r="S587" s="10">
        <v>6160</v>
      </c>
      <c r="T587" s="10">
        <v>6050</v>
      </c>
      <c r="U587" s="10">
        <v>6080</v>
      </c>
      <c r="V587" s="10">
        <v>6224700</v>
      </c>
      <c r="W587" s="10">
        <v>6080</v>
      </c>
      <c r="X587" s="19">
        <f t="shared" si="59"/>
        <v>-0.49342105263157893</v>
      </c>
      <c r="AF587" s="51">
        <f t="shared" si="61"/>
        <v>-0.11993493707504781</v>
      </c>
      <c r="AG587" s="51">
        <f t="shared" si="60"/>
        <v>5.9146304592075781E-2</v>
      </c>
    </row>
    <row r="588" spans="1:33" s="1" customFormat="1">
      <c r="A588" s="18">
        <v>38936</v>
      </c>
      <c r="B588" s="19">
        <v>15494.47</v>
      </c>
      <c r="C588" s="19">
        <v>15516.24</v>
      </c>
      <c r="D588" s="19">
        <v>15154.06</v>
      </c>
      <c r="E588" s="19">
        <v>15154.06</v>
      </c>
      <c r="F588" s="19">
        <f t="shared" si="56"/>
        <v>-2.2774094863026861</v>
      </c>
      <c r="G588" s="19"/>
      <c r="H588" s="19"/>
      <c r="I588" s="19"/>
      <c r="J588" s="19"/>
      <c r="K588" s="19"/>
      <c r="L588" s="19"/>
      <c r="M588" s="19"/>
      <c r="N588" s="51">
        <f t="shared" si="57"/>
        <v>-11.768714686155821</v>
      </c>
      <c r="O588" s="51">
        <f t="shared" si="58"/>
        <v>26.7694046284123</v>
      </c>
      <c r="Q588" s="11">
        <v>38936</v>
      </c>
      <c r="R588" s="10">
        <v>6160</v>
      </c>
      <c r="S588" s="10">
        <v>6170</v>
      </c>
      <c r="T588" s="10">
        <v>6030</v>
      </c>
      <c r="U588" s="10">
        <v>6030</v>
      </c>
      <c r="V588" s="10">
        <v>8217800</v>
      </c>
      <c r="W588" s="10">
        <v>6030</v>
      </c>
      <c r="X588" s="19">
        <f t="shared" si="59"/>
        <v>-0.82918739635157546</v>
      </c>
      <c r="AF588" s="51">
        <f t="shared" si="61"/>
        <v>-0.56955703965542381</v>
      </c>
      <c r="AG588" s="51">
        <f t="shared" si="60"/>
        <v>0.47211699268949436</v>
      </c>
    </row>
    <row r="589" spans="1:33" s="1" customFormat="1">
      <c r="A589" s="18">
        <v>38937</v>
      </c>
      <c r="B589" s="19">
        <v>15234.39</v>
      </c>
      <c r="C589" s="19">
        <v>15476.94</v>
      </c>
      <c r="D589" s="19">
        <v>15189.1</v>
      </c>
      <c r="E589" s="19">
        <v>15464.66</v>
      </c>
      <c r="F589" s="19">
        <f t="shared" ref="F589:F652" si="62">(E589-E588)/E589*100</f>
        <v>2.0084502342760873</v>
      </c>
      <c r="G589" s="19"/>
      <c r="H589" s="19"/>
      <c r="I589" s="19"/>
      <c r="J589" s="19"/>
      <c r="K589" s="19"/>
      <c r="L589" s="19"/>
      <c r="M589" s="19"/>
      <c r="N589" s="51">
        <f t="shared" ref="N589:N652" si="63">(F589-F$4)^3</f>
        <v>8.1355836428225654</v>
      </c>
      <c r="O589" s="51">
        <f t="shared" ref="O589:O652" si="64">(F589-F$4)^4</f>
        <v>16.362573835012284</v>
      </c>
      <c r="Q589" s="11">
        <v>38937</v>
      </c>
      <c r="R589" s="10">
        <v>6090</v>
      </c>
      <c r="S589" s="10">
        <v>6200</v>
      </c>
      <c r="T589" s="10">
        <v>6080</v>
      </c>
      <c r="U589" s="10">
        <v>6190</v>
      </c>
      <c r="V589" s="10">
        <v>8272900</v>
      </c>
      <c r="W589" s="10">
        <v>6190</v>
      </c>
      <c r="X589" s="19">
        <f t="shared" ref="X589:X652" si="65">(W589-W588)/W589*100</f>
        <v>2.5848142164781907</v>
      </c>
      <c r="AF589" s="51">
        <f t="shared" si="61"/>
        <v>17.275195789824991</v>
      </c>
      <c r="AG589" s="51">
        <f t="shared" ref="AG589:AG652" si="66">(X589-X$4)^4</f>
        <v>44.657797928619367</v>
      </c>
    </row>
    <row r="590" spans="1:33" s="1" customFormat="1">
      <c r="A590" s="18">
        <v>38938</v>
      </c>
      <c r="B590" s="19">
        <v>15417.02</v>
      </c>
      <c r="C590" s="19">
        <v>15659.41</v>
      </c>
      <c r="D590" s="19">
        <v>15240.3</v>
      </c>
      <c r="E590" s="19">
        <v>15656.59</v>
      </c>
      <c r="F590" s="19">
        <f t="shared" si="62"/>
        <v>1.2258735778352776</v>
      </c>
      <c r="G590" s="19"/>
      <c r="H590" s="19"/>
      <c r="I590" s="19"/>
      <c r="J590" s="19"/>
      <c r="K590" s="19"/>
      <c r="L590" s="19"/>
      <c r="M590" s="19"/>
      <c r="N590" s="51">
        <f t="shared" si="63"/>
        <v>1.8547860823589015</v>
      </c>
      <c r="O590" s="51">
        <f t="shared" si="64"/>
        <v>2.2788991404646608</v>
      </c>
      <c r="Q590" s="11">
        <v>38938</v>
      </c>
      <c r="R590" s="10">
        <v>6200</v>
      </c>
      <c r="S590" s="10">
        <v>6290</v>
      </c>
      <c r="T590" s="10">
        <v>6140</v>
      </c>
      <c r="U590" s="10">
        <v>6290</v>
      </c>
      <c r="V590" s="10">
        <v>8978900</v>
      </c>
      <c r="W590" s="10">
        <v>6290</v>
      </c>
      <c r="X590" s="19">
        <f t="shared" si="65"/>
        <v>1.5898251192368837</v>
      </c>
      <c r="AF590" s="51">
        <f t="shared" ref="AF590:AF653" si="67">(X590-X$4)^3</f>
        <v>4.0203837515182483</v>
      </c>
      <c r="AG590" s="51">
        <f t="shared" si="66"/>
        <v>6.3927837268751295</v>
      </c>
    </row>
    <row r="591" spans="1:33" s="1" customFormat="1">
      <c r="A591" s="18">
        <v>38939</v>
      </c>
      <c r="B591" s="19">
        <v>15585.09</v>
      </c>
      <c r="C591" s="19">
        <v>15690.86</v>
      </c>
      <c r="D591" s="19">
        <v>15536.15</v>
      </c>
      <c r="E591" s="19">
        <v>15630.91</v>
      </c>
      <c r="F591" s="19">
        <f t="shared" si="62"/>
        <v>-0.16428985900373227</v>
      </c>
      <c r="G591" s="19"/>
      <c r="H591" s="19"/>
      <c r="I591" s="19"/>
      <c r="J591" s="19"/>
      <c r="K591" s="19"/>
      <c r="L591" s="19"/>
      <c r="M591" s="19"/>
      <c r="N591" s="51">
        <f t="shared" si="63"/>
        <v>-4.2126504954241506E-3</v>
      </c>
      <c r="O591" s="51">
        <f t="shared" si="64"/>
        <v>6.8036281947545581E-4</v>
      </c>
      <c r="Q591" s="11">
        <v>38939</v>
      </c>
      <c r="R591" s="10">
        <v>6270</v>
      </c>
      <c r="S591" s="10">
        <v>6350</v>
      </c>
      <c r="T591" s="10">
        <v>6260</v>
      </c>
      <c r="U591" s="10">
        <v>6290</v>
      </c>
      <c r="V591" s="10">
        <v>7005500</v>
      </c>
      <c r="W591" s="10">
        <v>6290</v>
      </c>
      <c r="X591" s="19">
        <f t="shared" si="65"/>
        <v>0</v>
      </c>
      <c r="AF591" s="51">
        <f t="shared" si="67"/>
        <v>1.9205286566845341E-11</v>
      </c>
      <c r="AG591" s="51">
        <f t="shared" si="66"/>
        <v>5.1431326109964725E-15</v>
      </c>
    </row>
    <row r="592" spans="1:33" s="1" customFormat="1">
      <c r="A592" s="18">
        <v>38940</v>
      </c>
      <c r="B592" s="19">
        <v>15622.24</v>
      </c>
      <c r="C592" s="19">
        <v>15681.4</v>
      </c>
      <c r="D592" s="19">
        <v>15555.6</v>
      </c>
      <c r="E592" s="19">
        <v>15565.02</v>
      </c>
      <c r="F592" s="19">
        <f t="shared" si="62"/>
        <v>-0.42332101083069229</v>
      </c>
      <c r="G592" s="19"/>
      <c r="H592" s="19"/>
      <c r="I592" s="19"/>
      <c r="J592" s="19"/>
      <c r="K592" s="19"/>
      <c r="L592" s="19"/>
      <c r="M592" s="19"/>
      <c r="N592" s="51">
        <f t="shared" si="63"/>
        <v>-7.4371930326452174E-2</v>
      </c>
      <c r="O592" s="51">
        <f t="shared" si="64"/>
        <v>3.1276062454070767E-2</v>
      </c>
      <c r="Q592" s="11">
        <v>38940</v>
      </c>
      <c r="R592" s="10">
        <v>6280</v>
      </c>
      <c r="S592" s="10">
        <v>6300</v>
      </c>
      <c r="T592" s="10">
        <v>6230</v>
      </c>
      <c r="U592" s="10">
        <v>6260</v>
      </c>
      <c r="V592" s="10">
        <v>5247000</v>
      </c>
      <c r="W592" s="10">
        <v>6260</v>
      </c>
      <c r="X592" s="19">
        <f t="shared" si="65"/>
        <v>-0.47923322683706071</v>
      </c>
      <c r="AF592" s="51">
        <f t="shared" si="67"/>
        <v>-0.10987844476000207</v>
      </c>
      <c r="AG592" s="51">
        <f t="shared" si="66"/>
        <v>5.2627976441433931E-2</v>
      </c>
    </row>
    <row r="593" spans="1:33" s="1" customFormat="1">
      <c r="A593" s="18">
        <v>38943</v>
      </c>
      <c r="B593" s="19">
        <v>15550.96</v>
      </c>
      <c r="C593" s="19">
        <v>15857.11</v>
      </c>
      <c r="D593" s="19">
        <v>15549.67</v>
      </c>
      <c r="E593" s="19">
        <v>15857.11</v>
      </c>
      <c r="F593" s="19">
        <f t="shared" si="62"/>
        <v>1.8420128257923427</v>
      </c>
      <c r="G593" s="19"/>
      <c r="H593" s="19"/>
      <c r="I593" s="19"/>
      <c r="J593" s="19"/>
      <c r="K593" s="19"/>
      <c r="L593" s="19"/>
      <c r="M593" s="19"/>
      <c r="N593" s="51">
        <f t="shared" si="63"/>
        <v>6.2783634412714902</v>
      </c>
      <c r="O593" s="51">
        <f t="shared" si="64"/>
        <v>11.582312276426954</v>
      </c>
      <c r="Q593" s="11">
        <v>38943</v>
      </c>
      <c r="R593" s="10">
        <v>6230</v>
      </c>
      <c r="S593" s="10">
        <v>6320</v>
      </c>
      <c r="T593" s="10">
        <v>6230</v>
      </c>
      <c r="U593" s="10">
        <v>6300</v>
      </c>
      <c r="V593" s="10">
        <v>3452200</v>
      </c>
      <c r="W593" s="10">
        <v>6300</v>
      </c>
      <c r="X593" s="19">
        <f t="shared" si="65"/>
        <v>0.63492063492063489</v>
      </c>
      <c r="AF593" s="51">
        <f t="shared" si="67"/>
        <v>0.25627588494319103</v>
      </c>
      <c r="AG593" s="51">
        <f t="shared" si="66"/>
        <v>0.16278347768941687</v>
      </c>
    </row>
    <row r="594" spans="1:33" s="1" customFormat="1">
      <c r="A594" s="18">
        <v>38944</v>
      </c>
      <c r="B594" s="19">
        <v>15831.69</v>
      </c>
      <c r="C594" s="19">
        <v>15913.34</v>
      </c>
      <c r="D594" s="19">
        <v>15807.72</v>
      </c>
      <c r="E594" s="19">
        <v>15816.19</v>
      </c>
      <c r="F594" s="19">
        <f t="shared" si="62"/>
        <v>-0.25872223335708583</v>
      </c>
      <c r="G594" s="19"/>
      <c r="H594" s="19"/>
      <c r="I594" s="19"/>
      <c r="J594" s="19"/>
      <c r="K594" s="19"/>
      <c r="L594" s="19"/>
      <c r="M594" s="19"/>
      <c r="N594" s="51">
        <f t="shared" si="63"/>
        <v>-1.6764845722871725E-2</v>
      </c>
      <c r="O594" s="51">
        <f t="shared" si="64"/>
        <v>4.2907454270379747E-3</v>
      </c>
      <c r="Q594" s="11">
        <v>38944</v>
      </c>
      <c r="R594" s="10">
        <v>6300</v>
      </c>
      <c r="S594" s="10">
        <v>6300</v>
      </c>
      <c r="T594" s="10">
        <v>6250</v>
      </c>
      <c r="U594" s="10">
        <v>6270</v>
      </c>
      <c r="V594" s="10">
        <v>4897900</v>
      </c>
      <c r="W594" s="10">
        <v>6270</v>
      </c>
      <c r="X594" s="19">
        <f t="shared" si="65"/>
        <v>-0.4784688995215311</v>
      </c>
      <c r="AF594" s="51">
        <f t="shared" si="67"/>
        <v>-0.10935325561048133</v>
      </c>
      <c r="AG594" s="51">
        <f t="shared" si="66"/>
        <v>5.2292847314778873E-2</v>
      </c>
    </row>
    <row r="595" spans="1:33" s="1" customFormat="1">
      <c r="A595" s="18">
        <v>38945</v>
      </c>
      <c r="B595" s="19">
        <v>15970.6</v>
      </c>
      <c r="C595" s="19">
        <v>16085.07</v>
      </c>
      <c r="D595" s="19">
        <v>15962.98</v>
      </c>
      <c r="E595" s="19">
        <v>16071.36</v>
      </c>
      <c r="F595" s="19">
        <f t="shared" si="62"/>
        <v>1.5877312187643118</v>
      </c>
      <c r="G595" s="19"/>
      <c r="H595" s="19"/>
      <c r="I595" s="19"/>
      <c r="J595" s="19"/>
      <c r="K595" s="19"/>
      <c r="L595" s="19"/>
      <c r="M595" s="19"/>
      <c r="N595" s="51">
        <f t="shared" si="63"/>
        <v>4.0235966989860836</v>
      </c>
      <c r="O595" s="51">
        <f t="shared" si="64"/>
        <v>6.3995964806932806</v>
      </c>
      <c r="Q595" s="11">
        <v>38945</v>
      </c>
      <c r="R595" s="10">
        <v>6350</v>
      </c>
      <c r="S595" s="10">
        <v>6430</v>
      </c>
      <c r="T595" s="10">
        <v>6330</v>
      </c>
      <c r="U595" s="10">
        <v>6420</v>
      </c>
      <c r="V595" s="10">
        <v>7433900</v>
      </c>
      <c r="W595" s="10">
        <v>6420</v>
      </c>
      <c r="X595" s="19">
        <f t="shared" si="65"/>
        <v>2.3364485981308412</v>
      </c>
      <c r="AF595" s="51">
        <f t="shared" si="67"/>
        <v>12.759040546553077</v>
      </c>
      <c r="AG595" s="51">
        <f t="shared" si="66"/>
        <v>29.814259240892365</v>
      </c>
    </row>
    <row r="596" spans="1:33" s="1" customFormat="1">
      <c r="A596" s="18">
        <v>38946</v>
      </c>
      <c r="B596" s="19">
        <v>16142.56</v>
      </c>
      <c r="C596" s="19">
        <v>16204.6</v>
      </c>
      <c r="D596" s="19">
        <v>16008.44</v>
      </c>
      <c r="E596" s="19">
        <v>16020.84</v>
      </c>
      <c r="F596" s="19">
        <f t="shared" si="62"/>
        <v>-0.31533927060004618</v>
      </c>
      <c r="G596" s="19"/>
      <c r="H596" s="19"/>
      <c r="I596" s="19"/>
      <c r="J596" s="19"/>
      <c r="K596" s="19"/>
      <c r="L596" s="19"/>
      <c r="M596" s="19"/>
      <c r="N596" s="51">
        <f t="shared" si="63"/>
        <v>-3.053343144252994E-2</v>
      </c>
      <c r="O596" s="51">
        <f t="shared" si="64"/>
        <v>9.5433492848773921E-3</v>
      </c>
      <c r="Q596" s="11">
        <v>38946</v>
      </c>
      <c r="R596" s="10">
        <v>6480</v>
      </c>
      <c r="S596" s="10">
        <v>6520</v>
      </c>
      <c r="T596" s="10">
        <v>6450</v>
      </c>
      <c r="U596" s="10">
        <v>6460</v>
      </c>
      <c r="V596" s="10">
        <v>7592300</v>
      </c>
      <c r="W596" s="10">
        <v>6460</v>
      </c>
      <c r="X596" s="19">
        <f t="shared" si="65"/>
        <v>0.61919504643962853</v>
      </c>
      <c r="AF596" s="51">
        <f t="shared" si="67"/>
        <v>0.23770908844694155</v>
      </c>
      <c r="AG596" s="51">
        <f t="shared" si="66"/>
        <v>0.14725194802006014</v>
      </c>
    </row>
    <row r="597" spans="1:33" s="1" customFormat="1">
      <c r="A597" s="18">
        <v>38947</v>
      </c>
      <c r="B597" s="19">
        <v>16052.58</v>
      </c>
      <c r="C597" s="19">
        <v>16169.84</v>
      </c>
      <c r="D597" s="19">
        <v>16022.12</v>
      </c>
      <c r="E597" s="19">
        <v>16105.98</v>
      </c>
      <c r="F597" s="19">
        <f t="shared" si="62"/>
        <v>0.52862352989386185</v>
      </c>
      <c r="G597" s="19"/>
      <c r="H597" s="19"/>
      <c r="I597" s="19"/>
      <c r="J597" s="19"/>
      <c r="K597" s="19"/>
      <c r="L597" s="19"/>
      <c r="M597" s="19"/>
      <c r="N597" s="51">
        <f t="shared" si="63"/>
        <v>0.15006726716966926</v>
      </c>
      <c r="O597" s="51">
        <f t="shared" si="64"/>
        <v>7.9747050939630179E-2</v>
      </c>
      <c r="Q597" s="11">
        <v>38947</v>
      </c>
      <c r="R597" s="10">
        <v>6480</v>
      </c>
      <c r="S597" s="10">
        <v>6510</v>
      </c>
      <c r="T597" s="10">
        <v>6470</v>
      </c>
      <c r="U597" s="10">
        <v>6490</v>
      </c>
      <c r="V597" s="10">
        <v>4293300</v>
      </c>
      <c r="W597" s="10">
        <v>6490</v>
      </c>
      <c r="X597" s="19">
        <f t="shared" si="65"/>
        <v>0.46224961479198773</v>
      </c>
      <c r="AF597" s="51">
        <f t="shared" si="67"/>
        <v>9.894281500305227E-2</v>
      </c>
      <c r="AG597" s="51">
        <f t="shared" si="66"/>
        <v>4.5762774785245944E-2</v>
      </c>
    </row>
    <row r="598" spans="1:33" s="1" customFormat="1">
      <c r="A598" s="18">
        <v>38950</v>
      </c>
      <c r="B598" s="19">
        <v>16104.5</v>
      </c>
      <c r="C598" s="19">
        <v>16145.5</v>
      </c>
      <c r="D598" s="19">
        <v>15936.61</v>
      </c>
      <c r="E598" s="19">
        <v>15969.04</v>
      </c>
      <c r="F598" s="19">
        <f t="shared" si="62"/>
        <v>-0.85753432892646442</v>
      </c>
      <c r="G598" s="19"/>
      <c r="H598" s="19"/>
      <c r="I598" s="19"/>
      <c r="J598" s="19"/>
      <c r="K598" s="19"/>
      <c r="L598" s="19"/>
      <c r="M598" s="19"/>
      <c r="N598" s="51">
        <f t="shared" si="63"/>
        <v>-0.62447642898500999</v>
      </c>
      <c r="O598" s="51">
        <f t="shared" si="64"/>
        <v>0.53377070412396299</v>
      </c>
      <c r="Q598" s="11">
        <v>38950</v>
      </c>
      <c r="R598" s="10">
        <v>6460</v>
      </c>
      <c r="S598" s="10">
        <v>6480</v>
      </c>
      <c r="T598" s="10">
        <v>6340</v>
      </c>
      <c r="U598" s="10">
        <v>6370</v>
      </c>
      <c r="V598" s="10">
        <v>7411500</v>
      </c>
      <c r="W598" s="10">
        <v>6370</v>
      </c>
      <c r="X598" s="19">
        <f t="shared" si="65"/>
        <v>-1.8838304552590266</v>
      </c>
      <c r="AF598" s="51">
        <f t="shared" si="67"/>
        <v>-6.6825192011352357</v>
      </c>
      <c r="AG598" s="51">
        <f t="shared" si="66"/>
        <v>12.586943625317444</v>
      </c>
    </row>
    <row r="599" spans="1:33" s="1" customFormat="1">
      <c r="A599" s="18">
        <v>38951</v>
      </c>
      <c r="B599" s="19">
        <v>15994.99</v>
      </c>
      <c r="C599" s="19">
        <v>16244.84</v>
      </c>
      <c r="D599" s="19">
        <v>15994.99</v>
      </c>
      <c r="E599" s="19">
        <v>16181.17</v>
      </c>
      <c r="F599" s="19">
        <f t="shared" si="62"/>
        <v>1.3109682427166836</v>
      </c>
      <c r="G599" s="19"/>
      <c r="H599" s="19"/>
      <c r="I599" s="19"/>
      <c r="J599" s="19"/>
      <c r="K599" s="19"/>
      <c r="L599" s="19"/>
      <c r="M599" s="19"/>
      <c r="N599" s="51">
        <f t="shared" si="63"/>
        <v>2.2674700999017836</v>
      </c>
      <c r="O599" s="51">
        <f t="shared" si="64"/>
        <v>2.9788965758803045</v>
      </c>
      <c r="Q599" s="11">
        <v>38951</v>
      </c>
      <c r="R599" s="10">
        <v>6410</v>
      </c>
      <c r="S599" s="10">
        <v>6480</v>
      </c>
      <c r="T599" s="10">
        <v>6400</v>
      </c>
      <c r="U599" s="10">
        <v>6440</v>
      </c>
      <c r="V599" s="10">
        <v>4732300</v>
      </c>
      <c r="W599" s="10">
        <v>6440</v>
      </c>
      <c r="X599" s="19">
        <f t="shared" si="65"/>
        <v>1.0869565217391304</v>
      </c>
      <c r="AF599" s="51">
        <f t="shared" si="67"/>
        <v>1.2851608139804895</v>
      </c>
      <c r="AG599" s="51">
        <f t="shared" si="66"/>
        <v>1.3972580914194077</v>
      </c>
    </row>
    <row r="600" spans="1:33" s="1" customFormat="1">
      <c r="A600" s="18">
        <v>38952</v>
      </c>
      <c r="B600" s="19">
        <v>16161.82</v>
      </c>
      <c r="C600" s="19">
        <v>16226.59</v>
      </c>
      <c r="D600" s="19">
        <v>16118.12</v>
      </c>
      <c r="E600" s="19">
        <v>16163.03</v>
      </c>
      <c r="F600" s="19">
        <f t="shared" si="62"/>
        <v>-0.11223143185404852</v>
      </c>
      <c r="G600" s="19"/>
      <c r="H600" s="19"/>
      <c r="I600" s="19"/>
      <c r="J600" s="19"/>
      <c r="K600" s="19"/>
      <c r="L600" s="19"/>
      <c r="M600" s="19"/>
      <c r="N600" s="51">
        <f t="shared" si="63"/>
        <v>-1.3110004187236275E-3</v>
      </c>
      <c r="O600" s="51">
        <f t="shared" si="64"/>
        <v>1.4348409864452702E-4</v>
      </c>
      <c r="Q600" s="11">
        <v>38952</v>
      </c>
      <c r="R600" s="10">
        <v>6450</v>
      </c>
      <c r="S600" s="10">
        <v>6480</v>
      </c>
      <c r="T600" s="10">
        <v>6440</v>
      </c>
      <c r="U600" s="10">
        <v>6450</v>
      </c>
      <c r="V600" s="10">
        <v>3349200</v>
      </c>
      <c r="W600" s="10">
        <v>6450</v>
      </c>
      <c r="X600" s="19">
        <f t="shared" si="65"/>
        <v>0.15503875968992248</v>
      </c>
      <c r="AF600" s="51">
        <f t="shared" si="67"/>
        <v>3.7460138561151613E-3</v>
      </c>
      <c r="AG600" s="51">
        <f t="shared" si="66"/>
        <v>5.8178051613115545E-4</v>
      </c>
    </row>
    <row r="601" spans="1:33" s="1" customFormat="1">
      <c r="A601" s="18">
        <v>38953</v>
      </c>
      <c r="B601" s="19">
        <v>16088.54</v>
      </c>
      <c r="C601" s="19">
        <v>16089.13</v>
      </c>
      <c r="D601" s="19">
        <v>15910.62</v>
      </c>
      <c r="E601" s="19">
        <v>15960.62</v>
      </c>
      <c r="F601" s="19">
        <f t="shared" si="62"/>
        <v>-1.2681838174206257</v>
      </c>
      <c r="G601" s="19"/>
      <c r="H601" s="19"/>
      <c r="I601" s="19"/>
      <c r="J601" s="19"/>
      <c r="K601" s="19"/>
      <c r="L601" s="19"/>
      <c r="M601" s="19"/>
      <c r="N601" s="51">
        <f t="shared" si="63"/>
        <v>-2.026199017790157</v>
      </c>
      <c r="O601" s="51">
        <f t="shared" si="64"/>
        <v>2.5639495019664333</v>
      </c>
      <c r="Q601" s="11">
        <v>38953</v>
      </c>
      <c r="R601" s="10">
        <v>6350</v>
      </c>
      <c r="S601" s="10">
        <v>6380</v>
      </c>
      <c r="T601" s="10">
        <v>6290</v>
      </c>
      <c r="U601" s="10">
        <v>6310</v>
      </c>
      <c r="V601" s="10">
        <v>10439900</v>
      </c>
      <c r="W601" s="10">
        <v>6310</v>
      </c>
      <c r="X601" s="19">
        <f t="shared" si="65"/>
        <v>-2.2187004754358162</v>
      </c>
      <c r="AF601" s="51">
        <f t="shared" si="67"/>
        <v>-10.917891182493396</v>
      </c>
      <c r="AG601" s="51">
        <f t="shared" si="66"/>
        <v>24.220606570615541</v>
      </c>
    </row>
    <row r="602" spans="1:33" s="1" customFormat="1">
      <c r="A602" s="18">
        <v>38954</v>
      </c>
      <c r="B602" s="19">
        <v>15955.76</v>
      </c>
      <c r="C602" s="19">
        <v>16156.78</v>
      </c>
      <c r="D602" s="19">
        <v>15874.63</v>
      </c>
      <c r="E602" s="19">
        <v>15938.66</v>
      </c>
      <c r="F602" s="19">
        <f t="shared" si="62"/>
        <v>-0.13777820720186607</v>
      </c>
      <c r="G602" s="19"/>
      <c r="H602" s="19"/>
      <c r="I602" s="19"/>
      <c r="J602" s="19"/>
      <c r="K602" s="19"/>
      <c r="L602" s="19"/>
      <c r="M602" s="19"/>
      <c r="N602" s="51">
        <f t="shared" si="63"/>
        <v>-2.4599944756878191E-3</v>
      </c>
      <c r="O602" s="51">
        <f t="shared" si="64"/>
        <v>3.3208213238943745E-4</v>
      </c>
      <c r="Q602" s="11">
        <v>38954</v>
      </c>
      <c r="R602" s="10">
        <v>6300</v>
      </c>
      <c r="S602" s="10">
        <v>6360</v>
      </c>
      <c r="T602" s="10">
        <v>6250</v>
      </c>
      <c r="U602" s="10">
        <v>6250</v>
      </c>
      <c r="V602" s="10">
        <v>6624400</v>
      </c>
      <c r="W602" s="10">
        <v>6250</v>
      </c>
      <c r="X602" s="19">
        <f t="shared" si="65"/>
        <v>-0.96</v>
      </c>
      <c r="AF602" s="51">
        <f t="shared" si="67"/>
        <v>-0.88399579929107097</v>
      </c>
      <c r="AG602" s="51">
        <f t="shared" si="66"/>
        <v>0.84839923522967287</v>
      </c>
    </row>
    <row r="603" spans="1:33" s="1" customFormat="1">
      <c r="A603" s="18">
        <v>38957</v>
      </c>
      <c r="B603" s="19">
        <v>15953.08</v>
      </c>
      <c r="C603" s="19">
        <v>16005.09</v>
      </c>
      <c r="D603" s="19">
        <v>15745.01</v>
      </c>
      <c r="E603" s="19">
        <v>15762.59</v>
      </c>
      <c r="F603" s="19">
        <f t="shared" si="62"/>
        <v>-1.117011861629337</v>
      </c>
      <c r="G603" s="19"/>
      <c r="H603" s="19"/>
      <c r="I603" s="19"/>
      <c r="J603" s="19"/>
      <c r="K603" s="19"/>
      <c r="L603" s="19"/>
      <c r="M603" s="19"/>
      <c r="N603" s="51">
        <f t="shared" si="63"/>
        <v>-1.3833136959873407</v>
      </c>
      <c r="O603" s="51">
        <f t="shared" si="64"/>
        <v>1.5413250466861561</v>
      </c>
      <c r="Q603" s="11">
        <v>38957</v>
      </c>
      <c r="R603" s="10">
        <v>6260</v>
      </c>
      <c r="S603" s="10">
        <v>6280</v>
      </c>
      <c r="T603" s="10">
        <v>6190</v>
      </c>
      <c r="U603" s="10">
        <v>6220</v>
      </c>
      <c r="V603" s="10">
        <v>6531200</v>
      </c>
      <c r="W603" s="10">
        <v>6220</v>
      </c>
      <c r="X603" s="19">
        <f t="shared" si="65"/>
        <v>-0.48231511254019299</v>
      </c>
      <c r="AF603" s="51">
        <f t="shared" si="67"/>
        <v>-0.11201314831828681</v>
      </c>
      <c r="AG603" s="51">
        <f t="shared" si="66"/>
        <v>5.399563736755749E-2</v>
      </c>
    </row>
    <row r="604" spans="1:33" s="1" customFormat="1">
      <c r="A604" s="18">
        <v>38958</v>
      </c>
      <c r="B604" s="19">
        <v>15881.92</v>
      </c>
      <c r="C604" s="19">
        <v>15946.42</v>
      </c>
      <c r="D604" s="19">
        <v>15811.73</v>
      </c>
      <c r="E604" s="19">
        <v>15890.56</v>
      </c>
      <c r="F604" s="19">
        <f t="shared" si="62"/>
        <v>0.80532089492125736</v>
      </c>
      <c r="G604" s="19"/>
      <c r="H604" s="19"/>
      <c r="I604" s="19"/>
      <c r="J604" s="19"/>
      <c r="K604" s="19"/>
      <c r="L604" s="19"/>
      <c r="M604" s="19"/>
      <c r="N604" s="51">
        <f t="shared" si="63"/>
        <v>0.5277218719075728</v>
      </c>
      <c r="O604" s="51">
        <f t="shared" si="64"/>
        <v>0.42645524386072081</v>
      </c>
      <c r="Q604" s="11">
        <v>38958</v>
      </c>
      <c r="R604" s="10">
        <v>6280</v>
      </c>
      <c r="S604" s="10">
        <v>6320</v>
      </c>
      <c r="T604" s="10">
        <v>6260</v>
      </c>
      <c r="U604" s="10">
        <v>6290</v>
      </c>
      <c r="V604" s="10">
        <v>5242700</v>
      </c>
      <c r="W604" s="10">
        <v>6290</v>
      </c>
      <c r="X604" s="19">
        <f t="shared" si="65"/>
        <v>1.1128775834658187</v>
      </c>
      <c r="AF604" s="51">
        <f t="shared" si="67"/>
        <v>1.3792902488207244</v>
      </c>
      <c r="AG604" s="51">
        <f t="shared" si="66"/>
        <v>1.5353505698365728</v>
      </c>
    </row>
    <row r="605" spans="1:33" s="1" customFormat="1">
      <c r="A605" s="18">
        <v>38959</v>
      </c>
      <c r="B605" s="19">
        <v>15929.9</v>
      </c>
      <c r="C605" s="19">
        <v>15962.93</v>
      </c>
      <c r="D605" s="19">
        <v>15769.16</v>
      </c>
      <c r="E605" s="19">
        <v>15872.02</v>
      </c>
      <c r="F605" s="19">
        <f t="shared" si="62"/>
        <v>-0.11680932861727149</v>
      </c>
      <c r="G605" s="19"/>
      <c r="H605" s="19"/>
      <c r="I605" s="19"/>
      <c r="J605" s="19"/>
      <c r="K605" s="19"/>
      <c r="L605" s="19"/>
      <c r="M605" s="19"/>
      <c r="N605" s="51">
        <f t="shared" si="63"/>
        <v>-1.4824862006973135E-3</v>
      </c>
      <c r="O605" s="51">
        <f t="shared" si="64"/>
        <v>1.690392456835972E-4</v>
      </c>
      <c r="Q605" s="11">
        <v>38959</v>
      </c>
      <c r="R605" s="10">
        <v>6310</v>
      </c>
      <c r="S605" s="10">
        <v>6340</v>
      </c>
      <c r="T605" s="10">
        <v>6240</v>
      </c>
      <c r="U605" s="10">
        <v>6290</v>
      </c>
      <c r="V605" s="10">
        <v>5322400</v>
      </c>
      <c r="W605" s="10">
        <v>6290</v>
      </c>
      <c r="X605" s="19">
        <f t="shared" si="65"/>
        <v>0</v>
      </c>
      <c r="AF605" s="51">
        <f t="shared" si="67"/>
        <v>1.9205286566845341E-11</v>
      </c>
      <c r="AG605" s="51">
        <f t="shared" si="66"/>
        <v>5.1431326109964725E-15</v>
      </c>
    </row>
    <row r="606" spans="1:33" s="1" customFormat="1">
      <c r="A606" s="18">
        <v>38960</v>
      </c>
      <c r="B606" s="19">
        <v>15884.61</v>
      </c>
      <c r="C606" s="19">
        <v>16207.41</v>
      </c>
      <c r="D606" s="19">
        <v>15882.26</v>
      </c>
      <c r="E606" s="19">
        <v>16140.76</v>
      </c>
      <c r="F606" s="19">
        <f t="shared" si="62"/>
        <v>1.6649773616607879</v>
      </c>
      <c r="G606" s="19"/>
      <c r="H606" s="19"/>
      <c r="I606" s="19"/>
      <c r="J606" s="19"/>
      <c r="K606" s="19"/>
      <c r="L606" s="19"/>
      <c r="M606" s="19"/>
      <c r="N606" s="51">
        <f t="shared" si="63"/>
        <v>4.6387678213872032</v>
      </c>
      <c r="O606" s="51">
        <f t="shared" si="64"/>
        <v>7.7363631531066517</v>
      </c>
      <c r="Q606" s="11">
        <v>38960</v>
      </c>
      <c r="R606" s="10">
        <v>6300</v>
      </c>
      <c r="S606" s="10">
        <v>6380</v>
      </c>
      <c r="T606" s="10">
        <v>6280</v>
      </c>
      <c r="U606" s="10">
        <v>6370</v>
      </c>
      <c r="V606" s="10">
        <v>5505300</v>
      </c>
      <c r="W606" s="10">
        <v>6370</v>
      </c>
      <c r="X606" s="19">
        <f t="shared" si="65"/>
        <v>1.2558869701726845</v>
      </c>
      <c r="AF606" s="51">
        <f t="shared" si="67"/>
        <v>1.9821177621878558</v>
      </c>
      <c r="AG606" s="51">
        <f t="shared" si="66"/>
        <v>2.4898466775648034</v>
      </c>
    </row>
    <row r="607" spans="1:33" s="1" customFormat="1">
      <c r="A607" s="18">
        <v>38961</v>
      </c>
      <c r="B607" s="19">
        <v>16072.81</v>
      </c>
      <c r="C607" s="19">
        <v>16158.48</v>
      </c>
      <c r="D607" s="19">
        <v>16029.56</v>
      </c>
      <c r="E607" s="19">
        <v>16134.25</v>
      </c>
      <c r="F607" s="19">
        <f t="shared" si="62"/>
        <v>-4.0348947115609456E-2</v>
      </c>
      <c r="G607" s="19"/>
      <c r="H607" s="19"/>
      <c r="I607" s="19"/>
      <c r="J607" s="19"/>
      <c r="K607" s="19"/>
      <c r="L607" s="19"/>
      <c r="M607" s="19"/>
      <c r="N607" s="51">
        <f t="shared" si="63"/>
        <v>-5.3003903947540627E-5</v>
      </c>
      <c r="O607" s="51">
        <f t="shared" si="64"/>
        <v>1.9910269767045934E-6</v>
      </c>
      <c r="Q607" s="11">
        <v>38961</v>
      </c>
      <c r="R607" s="10">
        <v>6330</v>
      </c>
      <c r="S607" s="10">
        <v>6340</v>
      </c>
      <c r="T607" s="10">
        <v>6280</v>
      </c>
      <c r="U607" s="10">
        <v>6320</v>
      </c>
      <c r="V607" s="10">
        <v>4995200</v>
      </c>
      <c r="W607" s="10">
        <v>6320</v>
      </c>
      <c r="X607" s="19">
        <f t="shared" si="65"/>
        <v>-0.79113924050632911</v>
      </c>
      <c r="AF607" s="51">
        <f t="shared" si="67"/>
        <v>-0.49467240273418661</v>
      </c>
      <c r="AG607" s="51">
        <f t="shared" si="66"/>
        <v>0.391222276840058</v>
      </c>
    </row>
    <row r="608" spans="1:33" s="1" customFormat="1">
      <c r="A608" s="18">
        <v>38964</v>
      </c>
      <c r="B608" s="19">
        <v>16280.18</v>
      </c>
      <c r="C608" s="19">
        <v>16414.939999999999</v>
      </c>
      <c r="D608" s="19">
        <v>16280.18</v>
      </c>
      <c r="E608" s="19">
        <v>16358.07</v>
      </c>
      <c r="F608" s="19">
        <f t="shared" si="62"/>
        <v>1.3682543234012308</v>
      </c>
      <c r="G608" s="19"/>
      <c r="H608" s="19"/>
      <c r="I608" s="19"/>
      <c r="J608" s="19"/>
      <c r="K608" s="19"/>
      <c r="L608" s="19"/>
      <c r="M608" s="19"/>
      <c r="N608" s="51">
        <f t="shared" si="63"/>
        <v>2.5772105024961651</v>
      </c>
      <c r="O608" s="51">
        <f t="shared" si="64"/>
        <v>3.5334573747988767</v>
      </c>
      <c r="Q608" s="11">
        <v>38964</v>
      </c>
      <c r="R608" s="10">
        <v>6350</v>
      </c>
      <c r="S608" s="10">
        <v>6410</v>
      </c>
      <c r="T608" s="10">
        <v>6340</v>
      </c>
      <c r="U608" s="10">
        <v>6370</v>
      </c>
      <c r="V608" s="10">
        <v>5345100</v>
      </c>
      <c r="W608" s="10">
        <v>6370</v>
      </c>
      <c r="X608" s="19">
        <f t="shared" si="65"/>
        <v>0.78492935635792771</v>
      </c>
      <c r="AF608" s="51">
        <f t="shared" si="67"/>
        <v>0.48410119042411215</v>
      </c>
      <c r="AG608" s="51">
        <f t="shared" si="66"/>
        <v>0.38011487702329672</v>
      </c>
    </row>
    <row r="609" spans="1:33" s="1" customFormat="1">
      <c r="A609" s="18">
        <v>38965</v>
      </c>
      <c r="B609" s="19">
        <v>16357.29</v>
      </c>
      <c r="C609" s="19">
        <v>16403.900000000001</v>
      </c>
      <c r="D609" s="19">
        <v>16280.68</v>
      </c>
      <c r="E609" s="19">
        <v>16385.96</v>
      </c>
      <c r="F609" s="19">
        <f t="shared" si="62"/>
        <v>0.17020668914118806</v>
      </c>
      <c r="G609" s="19"/>
      <c r="H609" s="19"/>
      <c r="I609" s="19"/>
      <c r="J609" s="19"/>
      <c r="K609" s="19"/>
      <c r="L609" s="19"/>
      <c r="M609" s="19"/>
      <c r="N609" s="51">
        <f t="shared" si="63"/>
        <v>5.1769858496323361E-3</v>
      </c>
      <c r="O609" s="51">
        <f t="shared" si="64"/>
        <v>8.9557639295123549E-4</v>
      </c>
      <c r="Q609" s="11">
        <v>38965</v>
      </c>
      <c r="R609" s="10">
        <v>6380</v>
      </c>
      <c r="S609" s="10">
        <v>6390</v>
      </c>
      <c r="T609" s="10">
        <v>6320</v>
      </c>
      <c r="U609" s="10">
        <v>6340</v>
      </c>
      <c r="V609" s="10">
        <v>3825400</v>
      </c>
      <c r="W609" s="10">
        <v>6340</v>
      </c>
      <c r="X609" s="19">
        <f t="shared" si="65"/>
        <v>-0.47318611987381703</v>
      </c>
      <c r="AF609" s="51">
        <f t="shared" si="67"/>
        <v>-0.10576900533450835</v>
      </c>
      <c r="AG609" s="51">
        <f t="shared" si="66"/>
        <v>5.0020100535058565E-2</v>
      </c>
    </row>
    <row r="610" spans="1:33" s="1" customFormat="1">
      <c r="A610" s="18">
        <v>38966</v>
      </c>
      <c r="B610" s="19">
        <v>16350.27</v>
      </c>
      <c r="C610" s="19">
        <v>16400.71</v>
      </c>
      <c r="D610" s="19">
        <v>16245.16</v>
      </c>
      <c r="E610" s="19">
        <v>16284.09</v>
      </c>
      <c r="F610" s="19">
        <f t="shared" si="62"/>
        <v>-0.62557993722706629</v>
      </c>
      <c r="G610" s="19"/>
      <c r="H610" s="19"/>
      <c r="I610" s="19"/>
      <c r="J610" s="19"/>
      <c r="K610" s="19"/>
      <c r="L610" s="19"/>
      <c r="M610" s="19"/>
      <c r="N610" s="51">
        <f t="shared" si="63"/>
        <v>-0.24156547847150703</v>
      </c>
      <c r="O610" s="51">
        <f t="shared" si="64"/>
        <v>0.15044571658448394</v>
      </c>
      <c r="Q610" s="11">
        <v>38966</v>
      </c>
      <c r="R610" s="10">
        <v>6320</v>
      </c>
      <c r="S610" s="10">
        <v>6360</v>
      </c>
      <c r="T610" s="10">
        <v>6320</v>
      </c>
      <c r="U610" s="10">
        <v>6330</v>
      </c>
      <c r="V610" s="10">
        <v>3370100</v>
      </c>
      <c r="W610" s="10">
        <v>6330</v>
      </c>
      <c r="X610" s="19">
        <f t="shared" si="65"/>
        <v>-0.15797788309636651</v>
      </c>
      <c r="AF610" s="51">
        <f t="shared" si="67"/>
        <v>-3.9226395270206896E-3</v>
      </c>
      <c r="AG610" s="51">
        <f t="shared" si="66"/>
        <v>6.1863981457306464E-4</v>
      </c>
    </row>
    <row r="611" spans="1:33" s="1" customFormat="1">
      <c r="A611" s="18">
        <v>38967</v>
      </c>
      <c r="B611" s="19">
        <v>16141.94</v>
      </c>
      <c r="C611" s="19">
        <v>16141.94</v>
      </c>
      <c r="D611" s="19">
        <v>15944.03</v>
      </c>
      <c r="E611" s="19">
        <v>16012.41</v>
      </c>
      <c r="F611" s="19">
        <f t="shared" si="62"/>
        <v>-1.6966840094651603</v>
      </c>
      <c r="G611" s="19"/>
      <c r="H611" s="19"/>
      <c r="I611" s="19"/>
      <c r="J611" s="19"/>
      <c r="K611" s="19"/>
      <c r="L611" s="19"/>
      <c r="M611" s="19"/>
      <c r="N611" s="51">
        <f t="shared" si="63"/>
        <v>-4.8602925774199042</v>
      </c>
      <c r="O611" s="51">
        <f t="shared" si="64"/>
        <v>8.2328439694251987</v>
      </c>
      <c r="Q611" s="11">
        <v>38967</v>
      </c>
      <c r="R611" s="10">
        <v>6280</v>
      </c>
      <c r="S611" s="10">
        <v>6290</v>
      </c>
      <c r="T611" s="10">
        <v>6180</v>
      </c>
      <c r="U611" s="10">
        <v>6210</v>
      </c>
      <c r="V611" s="10">
        <v>6674500</v>
      </c>
      <c r="W611" s="10">
        <v>6210</v>
      </c>
      <c r="X611" s="19">
        <f t="shared" si="65"/>
        <v>-1.932367149758454</v>
      </c>
      <c r="AF611" s="51">
        <f t="shared" si="67"/>
        <v>-7.2125421562390537</v>
      </c>
      <c r="AG611" s="51">
        <f t="shared" si="66"/>
        <v>13.93534802637298</v>
      </c>
    </row>
    <row r="612" spans="1:33" s="1" customFormat="1">
      <c r="A612" s="18">
        <v>38968</v>
      </c>
      <c r="B612" s="19">
        <v>15907.97</v>
      </c>
      <c r="C612" s="19">
        <v>16156.18</v>
      </c>
      <c r="D612" s="19">
        <v>15831.75</v>
      </c>
      <c r="E612" s="19">
        <v>16080.46</v>
      </c>
      <c r="F612" s="19">
        <f t="shared" si="62"/>
        <v>0.42318441139121193</v>
      </c>
      <c r="G612" s="19"/>
      <c r="H612" s="19"/>
      <c r="I612" s="19"/>
      <c r="J612" s="19"/>
      <c r="K612" s="19"/>
      <c r="L612" s="19"/>
      <c r="M612" s="19"/>
      <c r="N612" s="51">
        <f t="shared" si="63"/>
        <v>7.7292214976037235E-2</v>
      </c>
      <c r="O612" s="51">
        <f t="shared" si="64"/>
        <v>3.2924132250253056E-2</v>
      </c>
      <c r="Q612" s="11">
        <v>38968</v>
      </c>
      <c r="R612" s="10">
        <v>6130</v>
      </c>
      <c r="S612" s="10">
        <v>6230</v>
      </c>
      <c r="T612" s="10">
        <v>6130</v>
      </c>
      <c r="U612" s="10">
        <v>6200</v>
      </c>
      <c r="V612" s="10">
        <v>10762000</v>
      </c>
      <c r="W612" s="10">
        <v>6200</v>
      </c>
      <c r="X612" s="19">
        <f t="shared" si="65"/>
        <v>-0.16129032258064516</v>
      </c>
      <c r="AF612" s="51">
        <f t="shared" si="67"/>
        <v>-4.1750328431504405E-3</v>
      </c>
      <c r="AG612" s="51">
        <f t="shared" si="66"/>
        <v>6.722743296374966E-4</v>
      </c>
    </row>
    <row r="613" spans="1:33" s="1" customFormat="1">
      <c r="A613" s="18">
        <v>38971</v>
      </c>
      <c r="B613" s="19">
        <v>16053.13</v>
      </c>
      <c r="C613" s="19">
        <v>16053.13</v>
      </c>
      <c r="D613" s="19">
        <v>15772.07</v>
      </c>
      <c r="E613" s="19">
        <v>15794.38</v>
      </c>
      <c r="F613" s="19">
        <f t="shared" si="62"/>
        <v>-1.8112771758055708</v>
      </c>
      <c r="G613" s="19"/>
      <c r="H613" s="19"/>
      <c r="I613" s="19"/>
      <c r="J613" s="19"/>
      <c r="K613" s="19"/>
      <c r="L613" s="19"/>
      <c r="M613" s="19"/>
      <c r="N613" s="51">
        <f t="shared" si="63"/>
        <v>-5.9149323516927534</v>
      </c>
      <c r="O613" s="51">
        <f t="shared" si="64"/>
        <v>10.697107888826194</v>
      </c>
      <c r="Q613" s="11">
        <v>38971</v>
      </c>
      <c r="R613" s="10">
        <v>6230</v>
      </c>
      <c r="S613" s="10">
        <v>6240</v>
      </c>
      <c r="T613" s="10">
        <v>6120</v>
      </c>
      <c r="U613" s="10">
        <v>6130</v>
      </c>
      <c r="V613" s="10">
        <v>5435000</v>
      </c>
      <c r="W613" s="10">
        <v>6130</v>
      </c>
      <c r="X613" s="19">
        <f t="shared" si="65"/>
        <v>-1.1419249592169658</v>
      </c>
      <c r="AF613" s="51">
        <f t="shared" si="67"/>
        <v>-1.4880143376116459</v>
      </c>
      <c r="AG613" s="51">
        <f t="shared" si="66"/>
        <v>1.6988022248936381</v>
      </c>
    </row>
    <row r="614" spans="1:33" s="1" customFormat="1">
      <c r="A614" s="18">
        <v>38972</v>
      </c>
      <c r="B614" s="19">
        <v>15843.8</v>
      </c>
      <c r="C614" s="19">
        <v>15882.38</v>
      </c>
      <c r="D614" s="19">
        <v>15675.37</v>
      </c>
      <c r="E614" s="19">
        <v>15719.34</v>
      </c>
      <c r="F614" s="19">
        <f t="shared" si="62"/>
        <v>-0.47737373197601846</v>
      </c>
      <c r="G614" s="19"/>
      <c r="H614" s="19"/>
      <c r="I614" s="19"/>
      <c r="J614" s="19"/>
      <c r="K614" s="19"/>
      <c r="L614" s="19"/>
      <c r="M614" s="19"/>
      <c r="N614" s="51">
        <f t="shared" si="63"/>
        <v>-0.1068936258610516</v>
      </c>
      <c r="O614" s="51">
        <f t="shared" si="64"/>
        <v>5.0730492469305569E-2</v>
      </c>
      <c r="Q614" s="11">
        <v>38972</v>
      </c>
      <c r="R614" s="10">
        <v>6180</v>
      </c>
      <c r="S614" s="10">
        <v>6200</v>
      </c>
      <c r="T614" s="10">
        <v>6130</v>
      </c>
      <c r="U614" s="10">
        <v>6140</v>
      </c>
      <c r="V614" s="10">
        <v>5675500</v>
      </c>
      <c r="W614" s="10">
        <v>6140</v>
      </c>
      <c r="X614" s="19">
        <f t="shared" si="65"/>
        <v>0.16286644951140067</v>
      </c>
      <c r="AF614" s="51">
        <f t="shared" si="67"/>
        <v>4.3414562621356826E-3</v>
      </c>
      <c r="AG614" s="51">
        <f t="shared" si="66"/>
        <v>7.0824019935994875E-4</v>
      </c>
    </row>
    <row r="615" spans="1:33" s="1" customFormat="1">
      <c r="A615" s="18">
        <v>38973</v>
      </c>
      <c r="B615" s="19">
        <v>15889.5</v>
      </c>
      <c r="C615" s="19">
        <v>15965.31</v>
      </c>
      <c r="D615" s="19">
        <v>15730.67</v>
      </c>
      <c r="E615" s="19">
        <v>15750.05</v>
      </c>
      <c r="F615" s="19">
        <f t="shared" si="62"/>
        <v>0.194983507988858</v>
      </c>
      <c r="G615" s="19"/>
      <c r="H615" s="19"/>
      <c r="I615" s="19"/>
      <c r="J615" s="19"/>
      <c r="K615" s="19"/>
      <c r="L615" s="19"/>
      <c r="M615" s="19"/>
      <c r="N615" s="51">
        <f t="shared" si="63"/>
        <v>7.7352172125155026E-3</v>
      </c>
      <c r="O615" s="51">
        <f t="shared" si="64"/>
        <v>1.5297836612708153E-3</v>
      </c>
      <c r="Q615" s="11">
        <v>38973</v>
      </c>
      <c r="R615" s="10">
        <v>6250</v>
      </c>
      <c r="S615" s="10">
        <v>6280</v>
      </c>
      <c r="T615" s="10">
        <v>6160</v>
      </c>
      <c r="U615" s="10">
        <v>6200</v>
      </c>
      <c r="V615" s="10">
        <v>6490400</v>
      </c>
      <c r="W615" s="10">
        <v>6200</v>
      </c>
      <c r="X615" s="19">
        <f t="shared" si="65"/>
        <v>0.967741935483871</v>
      </c>
      <c r="AF615" s="51">
        <f t="shared" si="67"/>
        <v>0.90706659310807036</v>
      </c>
      <c r="AG615" s="51">
        <f t="shared" si="66"/>
        <v>0.87804929082369154</v>
      </c>
    </row>
    <row r="616" spans="1:33" s="1" customFormat="1">
      <c r="A616" s="18">
        <v>38974</v>
      </c>
      <c r="B616" s="19">
        <v>15831.72</v>
      </c>
      <c r="C616" s="19">
        <v>15994.79</v>
      </c>
      <c r="D616" s="19">
        <v>15801.88</v>
      </c>
      <c r="E616" s="19">
        <v>15942.39</v>
      </c>
      <c r="F616" s="19">
        <f t="shared" si="62"/>
        <v>1.2064690425965001</v>
      </c>
      <c r="G616" s="19"/>
      <c r="H616" s="19"/>
      <c r="I616" s="19"/>
      <c r="J616" s="19"/>
      <c r="K616" s="19"/>
      <c r="L616" s="19"/>
      <c r="M616" s="19"/>
      <c r="N616" s="51">
        <f t="shared" si="63"/>
        <v>1.7682872847754354</v>
      </c>
      <c r="O616" s="51">
        <f t="shared" si="64"/>
        <v>2.1383088434394466</v>
      </c>
      <c r="Q616" s="11">
        <v>38974</v>
      </c>
      <c r="R616" s="10">
        <v>6240</v>
      </c>
      <c r="S616" s="10">
        <v>6300</v>
      </c>
      <c r="T616" s="10">
        <v>6230</v>
      </c>
      <c r="U616" s="10">
        <v>6270</v>
      </c>
      <c r="V616" s="10">
        <v>6558500</v>
      </c>
      <c r="W616" s="10">
        <v>6270</v>
      </c>
      <c r="X616" s="19">
        <f t="shared" si="65"/>
        <v>1.1164274322169059</v>
      </c>
      <c r="AF616" s="51">
        <f t="shared" si="67"/>
        <v>1.3925281495907427</v>
      </c>
      <c r="AG616" s="51">
        <f t="shared" si="66"/>
        <v>1.5550295422484461</v>
      </c>
    </row>
    <row r="617" spans="1:33" s="1" customFormat="1">
      <c r="A617" s="18">
        <v>38975</v>
      </c>
      <c r="B617" s="19">
        <v>15872.29</v>
      </c>
      <c r="C617" s="19">
        <v>15907.03</v>
      </c>
      <c r="D617" s="19">
        <v>15763.9</v>
      </c>
      <c r="E617" s="19">
        <v>15866.93</v>
      </c>
      <c r="F617" s="19">
        <f t="shared" si="62"/>
        <v>-0.47558034225902002</v>
      </c>
      <c r="G617" s="19"/>
      <c r="H617" s="19"/>
      <c r="I617" s="19"/>
      <c r="J617" s="19"/>
      <c r="K617" s="19"/>
      <c r="L617" s="19"/>
      <c r="M617" s="19"/>
      <c r="N617" s="51">
        <f t="shared" si="63"/>
        <v>-0.10568640061141565</v>
      </c>
      <c r="O617" s="51">
        <f t="shared" si="64"/>
        <v>4.9968020266769601E-2</v>
      </c>
      <c r="Q617" s="11">
        <v>38975</v>
      </c>
      <c r="R617" s="10">
        <v>6250</v>
      </c>
      <c r="S617" s="10">
        <v>6260</v>
      </c>
      <c r="T617" s="10">
        <v>6180</v>
      </c>
      <c r="U617" s="10">
        <v>6250</v>
      </c>
      <c r="V617" s="10">
        <v>5317400</v>
      </c>
      <c r="W617" s="10">
        <v>6250</v>
      </c>
      <c r="X617" s="19">
        <f t="shared" si="65"/>
        <v>-0.32</v>
      </c>
      <c r="AF617" s="51">
        <f t="shared" si="67"/>
        <v>-3.2685801357722089E-2</v>
      </c>
      <c r="AG617" s="51">
        <f t="shared" si="66"/>
        <v>1.0450703250273875E-2</v>
      </c>
    </row>
    <row r="618" spans="1:33" s="1" customFormat="1">
      <c r="A618" s="18">
        <v>38979</v>
      </c>
      <c r="B618" s="19">
        <v>15948.47</v>
      </c>
      <c r="C618" s="19">
        <v>16096.18</v>
      </c>
      <c r="D618" s="19">
        <v>15867.05</v>
      </c>
      <c r="E618" s="19">
        <v>15874.28</v>
      </c>
      <c r="F618" s="19">
        <f t="shared" si="62"/>
        <v>4.6301312563469733E-2</v>
      </c>
      <c r="G618" s="19"/>
      <c r="H618" s="19"/>
      <c r="I618" s="19"/>
      <c r="J618" s="19"/>
      <c r="K618" s="19"/>
      <c r="L618" s="19"/>
      <c r="M618" s="19"/>
      <c r="N618" s="51">
        <f t="shared" si="63"/>
        <v>1.1827301455685969E-4</v>
      </c>
      <c r="O618" s="51">
        <f t="shared" si="64"/>
        <v>5.8056059486611591E-6</v>
      </c>
      <c r="Q618" s="11">
        <v>38979</v>
      </c>
      <c r="R618" s="10">
        <v>6280</v>
      </c>
      <c r="S618" s="10">
        <v>6350</v>
      </c>
      <c r="T618" s="10">
        <v>6270</v>
      </c>
      <c r="U618" s="10">
        <v>6280</v>
      </c>
      <c r="V618" s="10">
        <v>6019600</v>
      </c>
      <c r="W618" s="10">
        <v>6280</v>
      </c>
      <c r="X618" s="19">
        <f t="shared" si="65"/>
        <v>0.47770700636942676</v>
      </c>
      <c r="AF618" s="51">
        <f t="shared" si="67"/>
        <v>0.10919808234646829</v>
      </c>
      <c r="AG618" s="51">
        <f t="shared" si="66"/>
        <v>5.2193932020226722E-2</v>
      </c>
    </row>
    <row r="619" spans="1:33" s="1" customFormat="1">
      <c r="A619" s="18">
        <v>38980</v>
      </c>
      <c r="B619" s="19">
        <v>15757.97</v>
      </c>
      <c r="C619" s="19">
        <v>15763.67</v>
      </c>
      <c r="D619" s="19">
        <v>15622.28</v>
      </c>
      <c r="E619" s="19">
        <v>15718.67</v>
      </c>
      <c r="F619" s="19">
        <f t="shared" si="62"/>
        <v>-0.98996925312383677</v>
      </c>
      <c r="G619" s="19"/>
      <c r="H619" s="19"/>
      <c r="I619" s="19"/>
      <c r="J619" s="19"/>
      <c r="K619" s="19"/>
      <c r="L619" s="19"/>
      <c r="M619" s="19"/>
      <c r="N619" s="51">
        <f t="shared" si="63"/>
        <v>-0.96204289542590138</v>
      </c>
      <c r="O619" s="51">
        <f t="shared" si="64"/>
        <v>0.94971343623437943</v>
      </c>
      <c r="Q619" s="11">
        <v>38980</v>
      </c>
      <c r="R619" s="10">
        <v>6190</v>
      </c>
      <c r="S619" s="10">
        <v>6230</v>
      </c>
      <c r="T619" s="10">
        <v>6160</v>
      </c>
      <c r="U619" s="10">
        <v>6230</v>
      </c>
      <c r="V619" s="10">
        <v>6476600</v>
      </c>
      <c r="W619" s="10">
        <v>6230</v>
      </c>
      <c r="X619" s="19">
        <f t="shared" si="65"/>
        <v>-0.80256821829855529</v>
      </c>
      <c r="AF619" s="51">
        <f t="shared" si="67"/>
        <v>-0.51642952026210898</v>
      </c>
      <c r="AG619" s="51">
        <f t="shared" si="66"/>
        <v>0.41433162128781964</v>
      </c>
    </row>
    <row r="620" spans="1:33" s="1" customFormat="1">
      <c r="A620" s="18">
        <v>38981</v>
      </c>
      <c r="B620" s="19">
        <v>15820.11</v>
      </c>
      <c r="C620" s="19">
        <v>15859.21</v>
      </c>
      <c r="D620" s="19">
        <v>15674.84</v>
      </c>
      <c r="E620" s="19">
        <v>15834.23</v>
      </c>
      <c r="F620" s="19">
        <f t="shared" si="62"/>
        <v>0.72981130121262294</v>
      </c>
      <c r="G620" s="19"/>
      <c r="H620" s="19"/>
      <c r="I620" s="19"/>
      <c r="J620" s="19"/>
      <c r="K620" s="19"/>
      <c r="L620" s="19"/>
      <c r="M620" s="19"/>
      <c r="N620" s="51">
        <f t="shared" si="63"/>
        <v>0.39318275594300583</v>
      </c>
      <c r="O620" s="51">
        <f t="shared" si="64"/>
        <v>0.28804429848797564</v>
      </c>
      <c r="Q620" s="11">
        <v>38981</v>
      </c>
      <c r="R620" s="10">
        <v>6300</v>
      </c>
      <c r="S620" s="10">
        <v>6360</v>
      </c>
      <c r="T620" s="10">
        <v>6200</v>
      </c>
      <c r="U620" s="10">
        <v>6340</v>
      </c>
      <c r="V620" s="10">
        <v>10728400</v>
      </c>
      <c r="W620" s="10">
        <v>6340</v>
      </c>
      <c r="X620" s="19">
        <f t="shared" si="65"/>
        <v>1.7350157728706623</v>
      </c>
      <c r="AF620" s="51">
        <f t="shared" si="67"/>
        <v>5.2253016277213247</v>
      </c>
      <c r="AG620" s="51">
        <f t="shared" si="66"/>
        <v>9.0673800661440644</v>
      </c>
    </row>
    <row r="621" spans="1:33" s="1" customFormat="1">
      <c r="A621" s="18">
        <v>38982</v>
      </c>
      <c r="B621" s="19">
        <v>15706.85</v>
      </c>
      <c r="C621" s="19">
        <v>15735.26</v>
      </c>
      <c r="D621" s="19">
        <v>15580.19</v>
      </c>
      <c r="E621" s="19">
        <v>15634.67</v>
      </c>
      <c r="F621" s="19">
        <f t="shared" si="62"/>
        <v>-1.2763940652409005</v>
      </c>
      <c r="G621" s="19"/>
      <c r="H621" s="19"/>
      <c r="I621" s="19"/>
      <c r="J621" s="19"/>
      <c r="K621" s="19"/>
      <c r="L621" s="19"/>
      <c r="M621" s="19"/>
      <c r="N621" s="51">
        <f t="shared" si="63"/>
        <v>-2.0658950434090477</v>
      </c>
      <c r="O621" s="51">
        <f t="shared" si="64"/>
        <v>2.6311423094763864</v>
      </c>
      <c r="Q621" s="11">
        <v>38982</v>
      </c>
      <c r="R621" s="10">
        <v>6260</v>
      </c>
      <c r="S621" s="10">
        <v>6310</v>
      </c>
      <c r="T621" s="10">
        <v>6250</v>
      </c>
      <c r="U621" s="10">
        <v>6270</v>
      </c>
      <c r="V621" s="10">
        <v>5830700</v>
      </c>
      <c r="W621" s="10">
        <v>6270</v>
      </c>
      <c r="X621" s="19">
        <f t="shared" si="65"/>
        <v>-1.1164274322169059</v>
      </c>
      <c r="AF621" s="51">
        <f t="shared" si="67"/>
        <v>-1.3905254344199167</v>
      </c>
      <c r="AG621" s="51">
        <f t="shared" si="66"/>
        <v>1.5520483605932565</v>
      </c>
    </row>
    <row r="622" spans="1:33" s="1" customFormat="1">
      <c r="A622" s="18">
        <v>38985</v>
      </c>
      <c r="B622" s="19">
        <v>15550.56</v>
      </c>
      <c r="C622" s="19">
        <v>15691.06</v>
      </c>
      <c r="D622" s="19">
        <v>15513.87</v>
      </c>
      <c r="E622" s="19">
        <v>15633.81</v>
      </c>
      <c r="F622" s="19">
        <f t="shared" si="62"/>
        <v>-5.5008983734648308E-3</v>
      </c>
      <c r="G622" s="19"/>
      <c r="H622" s="19"/>
      <c r="I622" s="19"/>
      <c r="J622" s="19"/>
      <c r="K622" s="19"/>
      <c r="L622" s="19"/>
      <c r="M622" s="19"/>
      <c r="N622" s="51">
        <f t="shared" si="63"/>
        <v>-2.0029046720661384E-8</v>
      </c>
      <c r="O622" s="51">
        <f t="shared" si="64"/>
        <v>5.4393504343899046E-11</v>
      </c>
      <c r="Q622" s="11">
        <v>38985</v>
      </c>
      <c r="R622" s="10">
        <v>6210</v>
      </c>
      <c r="S622" s="10">
        <v>6320</v>
      </c>
      <c r="T622" s="10">
        <v>6200</v>
      </c>
      <c r="U622" s="10">
        <v>6290</v>
      </c>
      <c r="V622" s="10">
        <v>5014400</v>
      </c>
      <c r="W622" s="10">
        <v>6290</v>
      </c>
      <c r="X622" s="19">
        <f t="shared" si="65"/>
        <v>0.31796502384737679</v>
      </c>
      <c r="AF622" s="51">
        <f t="shared" si="67"/>
        <v>3.2228115279954818E-2</v>
      </c>
      <c r="AG622" s="51">
        <f t="shared" si="66"/>
        <v>1.0256044060440287E-2</v>
      </c>
    </row>
    <row r="623" spans="1:33" s="1" customFormat="1">
      <c r="A623" s="18">
        <v>38986</v>
      </c>
      <c r="B623" s="19">
        <v>15594.48</v>
      </c>
      <c r="C623" s="19">
        <v>15666.95</v>
      </c>
      <c r="D623" s="19">
        <v>15517.9</v>
      </c>
      <c r="E623" s="19">
        <v>15557.45</v>
      </c>
      <c r="F623" s="19">
        <f t="shared" si="62"/>
        <v>-0.49082593869817198</v>
      </c>
      <c r="G623" s="19"/>
      <c r="H623" s="19"/>
      <c r="I623" s="19"/>
      <c r="J623" s="19"/>
      <c r="K623" s="19"/>
      <c r="L623" s="19"/>
      <c r="M623" s="19"/>
      <c r="N623" s="51">
        <f t="shared" si="63"/>
        <v>-0.11624340281782904</v>
      </c>
      <c r="O623" s="51">
        <f t="shared" si="64"/>
        <v>5.6731519979958726E-2</v>
      </c>
      <c r="Q623" s="11">
        <v>38986</v>
      </c>
      <c r="R623" s="10">
        <v>6270</v>
      </c>
      <c r="S623" s="10">
        <v>6290</v>
      </c>
      <c r="T623" s="10">
        <v>6210</v>
      </c>
      <c r="U623" s="10">
        <v>6240</v>
      </c>
      <c r="V623" s="10">
        <v>5267800</v>
      </c>
      <c r="W623" s="10">
        <v>6240</v>
      </c>
      <c r="X623" s="19">
        <f t="shared" si="65"/>
        <v>-0.80128205128205121</v>
      </c>
      <c r="AF623" s="51">
        <f t="shared" si="67"/>
        <v>-0.51394983672140959</v>
      </c>
      <c r="AG623" s="51">
        <f t="shared" si="66"/>
        <v>0.41168114481217088</v>
      </c>
    </row>
    <row r="624" spans="1:33" s="1" customFormat="1">
      <c r="A624" s="18">
        <v>38987</v>
      </c>
      <c r="B624" s="19">
        <v>15692.98</v>
      </c>
      <c r="C624" s="19">
        <v>15947.87</v>
      </c>
      <c r="D624" s="19">
        <v>15681.44</v>
      </c>
      <c r="E624" s="19">
        <v>15947.87</v>
      </c>
      <c r="F624" s="19">
        <f t="shared" si="62"/>
        <v>2.448101219786718</v>
      </c>
      <c r="G624" s="19"/>
      <c r="H624" s="19"/>
      <c r="I624" s="19"/>
      <c r="J624" s="19"/>
      <c r="K624" s="19"/>
      <c r="L624" s="19"/>
      <c r="M624" s="19"/>
      <c r="N624" s="51">
        <f t="shared" si="63"/>
        <v>14.722092391110182</v>
      </c>
      <c r="O624" s="51">
        <f t="shared" si="64"/>
        <v>36.082175830957254</v>
      </c>
      <c r="Q624" s="11">
        <v>38987</v>
      </c>
      <c r="R624" s="10">
        <v>6300</v>
      </c>
      <c r="S624" s="10">
        <v>6380</v>
      </c>
      <c r="T624" s="10">
        <v>6280</v>
      </c>
      <c r="U624" s="10">
        <v>6370</v>
      </c>
      <c r="V624" s="10">
        <v>5693100</v>
      </c>
      <c r="W624" s="10">
        <v>6370</v>
      </c>
      <c r="X624" s="19">
        <f t="shared" si="65"/>
        <v>2.0408163265306123</v>
      </c>
      <c r="AF624" s="51">
        <f t="shared" si="67"/>
        <v>8.5032062691368253</v>
      </c>
      <c r="AG624" s="51">
        <f t="shared" si="66"/>
        <v>17.355759321454098</v>
      </c>
    </row>
    <row r="625" spans="1:33" s="1" customFormat="1">
      <c r="A625" s="18">
        <v>38988</v>
      </c>
      <c r="B625" s="19">
        <v>15970.39</v>
      </c>
      <c r="C625" s="19">
        <v>16032.98</v>
      </c>
      <c r="D625" s="19">
        <v>15911.22</v>
      </c>
      <c r="E625" s="19">
        <v>16024.85</v>
      </c>
      <c r="F625" s="19">
        <f t="shared" si="62"/>
        <v>0.48037891150306911</v>
      </c>
      <c r="G625" s="19"/>
      <c r="H625" s="19"/>
      <c r="I625" s="19"/>
      <c r="J625" s="19"/>
      <c r="K625" s="19"/>
      <c r="L625" s="19"/>
      <c r="M625" s="19"/>
      <c r="N625" s="51">
        <f t="shared" si="63"/>
        <v>0.11279345936109857</v>
      </c>
      <c r="O625" s="51">
        <f t="shared" si="64"/>
        <v>5.44977478883839E-2</v>
      </c>
      <c r="Q625" s="11">
        <v>38988</v>
      </c>
      <c r="R625" s="10">
        <v>6410</v>
      </c>
      <c r="S625" s="10">
        <v>6420</v>
      </c>
      <c r="T625" s="10">
        <v>6370</v>
      </c>
      <c r="U625" s="10">
        <v>6400</v>
      </c>
      <c r="V625" s="10">
        <v>5529300</v>
      </c>
      <c r="W625" s="10">
        <v>6400</v>
      </c>
      <c r="X625" s="19">
        <f t="shared" si="65"/>
        <v>0.46875</v>
      </c>
      <c r="AF625" s="51">
        <f t="shared" si="67"/>
        <v>0.10317345388110902</v>
      </c>
      <c r="AG625" s="51">
        <f t="shared" si="66"/>
        <v>4.8390186126010273E-2</v>
      </c>
    </row>
    <row r="626" spans="1:33" s="1" customFormat="1">
      <c r="A626" s="18">
        <v>38989</v>
      </c>
      <c r="B626" s="19">
        <v>16097.08</v>
      </c>
      <c r="C626" s="19">
        <v>16127.58</v>
      </c>
      <c r="D626" s="19">
        <v>16007.37</v>
      </c>
      <c r="E626" s="19">
        <v>16127.58</v>
      </c>
      <c r="F626" s="19">
        <f t="shared" si="62"/>
        <v>0.63698335398118977</v>
      </c>
      <c r="G626" s="19"/>
      <c r="H626" s="19"/>
      <c r="I626" s="19"/>
      <c r="J626" s="19"/>
      <c r="K626" s="19"/>
      <c r="L626" s="19"/>
      <c r="M626" s="19"/>
      <c r="N626" s="51">
        <f t="shared" si="63"/>
        <v>0.26185966182883313</v>
      </c>
      <c r="O626" s="51">
        <f t="shared" si="64"/>
        <v>0.16752956863413496</v>
      </c>
      <c r="Q626" s="11">
        <v>38989</v>
      </c>
      <c r="R626" s="10">
        <v>6380</v>
      </c>
      <c r="S626" s="10">
        <v>6430</v>
      </c>
      <c r="T626" s="10">
        <v>6380</v>
      </c>
      <c r="U626" s="10">
        <v>6420</v>
      </c>
      <c r="V626" s="10">
        <v>4903800</v>
      </c>
      <c r="W626" s="10">
        <v>6420</v>
      </c>
      <c r="X626" s="19">
        <f t="shared" si="65"/>
        <v>0.3115264797507788</v>
      </c>
      <c r="AF626" s="51">
        <f t="shared" si="67"/>
        <v>3.0311290052775063E-2</v>
      </c>
      <c r="AG626" s="51">
        <f t="shared" si="66"/>
        <v>9.450886782248263E-3</v>
      </c>
    </row>
    <row r="627" spans="1:33" s="1" customFormat="1">
      <c r="A627" s="18">
        <v>38992</v>
      </c>
      <c r="B627" s="10">
        <v>16169</v>
      </c>
      <c r="C627" s="19">
        <v>16329.24</v>
      </c>
      <c r="D627" s="19">
        <v>16157.98</v>
      </c>
      <c r="E627" s="19">
        <v>16254.29</v>
      </c>
      <c r="F627" s="19">
        <f t="shared" si="62"/>
        <v>0.77954804546984791</v>
      </c>
      <c r="G627" s="19"/>
      <c r="H627" s="19"/>
      <c r="I627" s="19"/>
      <c r="J627" s="19"/>
      <c r="K627" s="19"/>
      <c r="L627" s="19"/>
      <c r="M627" s="19"/>
      <c r="N627" s="51">
        <f t="shared" si="63"/>
        <v>0.47882333135174376</v>
      </c>
      <c r="O627" s="51">
        <f t="shared" si="64"/>
        <v>0.37459939517052643</v>
      </c>
      <c r="Q627" s="11">
        <v>38992</v>
      </c>
      <c r="R627" s="10">
        <v>6440</v>
      </c>
      <c r="S627" s="10">
        <v>6530</v>
      </c>
      <c r="T627" s="10">
        <v>6430</v>
      </c>
      <c r="U627" s="10">
        <v>6490</v>
      </c>
      <c r="V627" s="10">
        <v>8000200</v>
      </c>
      <c r="W627" s="10">
        <v>6490</v>
      </c>
      <c r="X627" s="19">
        <f t="shared" si="65"/>
        <v>1.078582434514638</v>
      </c>
      <c r="AF627" s="51">
        <f t="shared" si="67"/>
        <v>1.2556930144044043</v>
      </c>
      <c r="AG627" s="51">
        <f t="shared" si="66"/>
        <v>1.3547047002485246</v>
      </c>
    </row>
    <row r="628" spans="1:33" s="1" customFormat="1">
      <c r="A628" s="18">
        <v>38993</v>
      </c>
      <c r="B628" s="19">
        <v>16198.55</v>
      </c>
      <c r="C628" s="19">
        <v>16260.47</v>
      </c>
      <c r="D628" s="19">
        <v>16148.89</v>
      </c>
      <c r="E628" s="19">
        <v>16242.09</v>
      </c>
      <c r="F628" s="19">
        <f t="shared" si="62"/>
        <v>-7.5113486010733393E-2</v>
      </c>
      <c r="G628" s="19"/>
      <c r="H628" s="19"/>
      <c r="I628" s="19"/>
      <c r="J628" s="19"/>
      <c r="K628" s="19"/>
      <c r="L628" s="19"/>
      <c r="M628" s="19"/>
      <c r="N628" s="51">
        <f t="shared" si="63"/>
        <v>-3.7837733114340046E-4</v>
      </c>
      <c r="O628" s="51">
        <f t="shared" si="64"/>
        <v>2.7367396195940758E-5</v>
      </c>
      <c r="Q628" s="11">
        <v>38993</v>
      </c>
      <c r="R628" s="10">
        <v>6480</v>
      </c>
      <c r="S628" s="10">
        <v>6510</v>
      </c>
      <c r="T628" s="10">
        <v>6440</v>
      </c>
      <c r="U628" s="10">
        <v>6480</v>
      </c>
      <c r="V628" s="10">
        <v>5779700</v>
      </c>
      <c r="W628" s="10">
        <v>6480</v>
      </c>
      <c r="X628" s="19">
        <f t="shared" si="65"/>
        <v>-0.15432098765432098</v>
      </c>
      <c r="AF628" s="51">
        <f t="shared" si="67"/>
        <v>-3.6560496622401197E-3</v>
      </c>
      <c r="AG628" s="51">
        <f t="shared" si="66"/>
        <v>5.6322611290142118E-4</v>
      </c>
    </row>
    <row r="629" spans="1:33" s="1" customFormat="1">
      <c r="A629" s="18">
        <v>38994</v>
      </c>
      <c r="B629" s="19">
        <v>16288.92</v>
      </c>
      <c r="C629" s="19">
        <v>16363.12</v>
      </c>
      <c r="D629" s="19">
        <v>16028.32</v>
      </c>
      <c r="E629" s="19">
        <v>16082.55</v>
      </c>
      <c r="F629" s="19">
        <f t="shared" si="62"/>
        <v>-0.99200686458304732</v>
      </c>
      <c r="G629" s="19"/>
      <c r="H629" s="19"/>
      <c r="I629" s="19"/>
      <c r="J629" s="19"/>
      <c r="K629" s="19"/>
      <c r="L629" s="19"/>
      <c r="M629" s="19"/>
      <c r="N629" s="51">
        <f t="shared" si="63"/>
        <v>-0.96801235511220607</v>
      </c>
      <c r="O629" s="51">
        <f t="shared" si="64"/>
        <v>0.95757882490503854</v>
      </c>
      <c r="Q629" s="11">
        <v>38994</v>
      </c>
      <c r="R629" s="10">
        <v>6560</v>
      </c>
      <c r="S629" s="10">
        <v>6630</v>
      </c>
      <c r="T629" s="10">
        <v>6540</v>
      </c>
      <c r="U629" s="10">
        <v>6570</v>
      </c>
      <c r="V629" s="10">
        <v>10676800</v>
      </c>
      <c r="W629" s="10">
        <v>6570</v>
      </c>
      <c r="X629" s="19">
        <f t="shared" si="65"/>
        <v>1.3698630136986301</v>
      </c>
      <c r="AF629" s="51">
        <f t="shared" si="67"/>
        <v>2.5720896303784051</v>
      </c>
      <c r="AG629" s="51">
        <f t="shared" si="66"/>
        <v>3.5240992523997243</v>
      </c>
    </row>
    <row r="630" spans="1:33" s="1" customFormat="1">
      <c r="A630" s="18">
        <v>38995</v>
      </c>
      <c r="B630" s="19">
        <v>16291.79</v>
      </c>
      <c r="C630" s="19">
        <v>16481.310000000001</v>
      </c>
      <c r="D630" s="19">
        <v>16286.64</v>
      </c>
      <c r="E630" s="19">
        <v>16449.330000000002</v>
      </c>
      <c r="F630" s="19">
        <f t="shared" si="62"/>
        <v>2.2297564703243378</v>
      </c>
      <c r="G630" s="19"/>
      <c r="H630" s="19"/>
      <c r="I630" s="19"/>
      <c r="J630" s="19"/>
      <c r="K630" s="19"/>
      <c r="L630" s="19"/>
      <c r="M630" s="19"/>
      <c r="N630" s="51">
        <f t="shared" si="63"/>
        <v>11.127528162676665</v>
      </c>
      <c r="O630" s="51">
        <f t="shared" si="64"/>
        <v>24.842669947128261</v>
      </c>
      <c r="Q630" s="11">
        <v>38995</v>
      </c>
      <c r="R630" s="10">
        <v>6690</v>
      </c>
      <c r="S630" s="10">
        <v>6800</v>
      </c>
      <c r="T630" s="10">
        <v>6690</v>
      </c>
      <c r="U630" s="10">
        <v>6760</v>
      </c>
      <c r="V630" s="10">
        <v>13930300</v>
      </c>
      <c r="W630" s="10">
        <v>6760</v>
      </c>
      <c r="X630" s="19">
        <f t="shared" si="65"/>
        <v>2.8106508875739644</v>
      </c>
      <c r="AF630" s="51">
        <f t="shared" si="67"/>
        <v>22.209810209208481</v>
      </c>
      <c r="AG630" s="51">
        <f t="shared" si="66"/>
        <v>62.429970514655913</v>
      </c>
    </row>
    <row r="631" spans="1:33" s="1" customFormat="1">
      <c r="A631" s="18">
        <v>38996</v>
      </c>
      <c r="B631" s="19">
        <v>16444.71</v>
      </c>
      <c r="C631" s="19">
        <v>16457.919999999998</v>
      </c>
      <c r="D631" s="19">
        <v>16360.64</v>
      </c>
      <c r="E631" s="19">
        <v>16436.060000000001</v>
      </c>
      <c r="F631" s="19">
        <f t="shared" si="62"/>
        <v>-8.0737110962118872E-2</v>
      </c>
      <c r="G631" s="19"/>
      <c r="H631" s="19"/>
      <c r="I631" s="19"/>
      <c r="J631" s="19"/>
      <c r="K631" s="19"/>
      <c r="L631" s="19"/>
      <c r="M631" s="19"/>
      <c r="N631" s="51">
        <f t="shared" si="63"/>
        <v>-4.7367541582367211E-4</v>
      </c>
      <c r="O631" s="51">
        <f t="shared" si="64"/>
        <v>3.6923919323515573E-5</v>
      </c>
      <c r="Q631" s="11">
        <v>38996</v>
      </c>
      <c r="R631" s="10">
        <v>6760</v>
      </c>
      <c r="S631" s="10">
        <v>6810</v>
      </c>
      <c r="T631" s="10">
        <v>6740</v>
      </c>
      <c r="U631" s="10">
        <v>6800</v>
      </c>
      <c r="V631" s="10">
        <v>7932000</v>
      </c>
      <c r="W631" s="10">
        <v>6800</v>
      </c>
      <c r="X631" s="19">
        <f t="shared" si="65"/>
        <v>0.58823529411764708</v>
      </c>
      <c r="AF631" s="51">
        <f t="shared" si="67"/>
        <v>0.20381974158665803</v>
      </c>
      <c r="AG631" s="51">
        <f t="shared" si="66"/>
        <v>0.11994854810826518</v>
      </c>
    </row>
    <row r="632" spans="1:33" s="1" customFormat="1">
      <c r="A632" s="18">
        <v>39000</v>
      </c>
      <c r="B632" s="19">
        <v>16325.48</v>
      </c>
      <c r="C632" s="19">
        <v>16620.150000000001</v>
      </c>
      <c r="D632" s="19">
        <v>16325.48</v>
      </c>
      <c r="E632" s="19">
        <v>16477.25</v>
      </c>
      <c r="F632" s="19">
        <f t="shared" si="62"/>
        <v>0.24998103445659131</v>
      </c>
      <c r="G632" s="19"/>
      <c r="H632" s="19"/>
      <c r="I632" s="19"/>
      <c r="J632" s="19"/>
      <c r="K632" s="19"/>
      <c r="L632" s="19"/>
      <c r="M632" s="19"/>
      <c r="N632" s="51">
        <f t="shared" si="63"/>
        <v>1.6149422902085309E-2</v>
      </c>
      <c r="O632" s="51">
        <f t="shared" si="64"/>
        <v>4.0820282876881412E-3</v>
      </c>
      <c r="Q632" s="11">
        <v>39000</v>
      </c>
      <c r="R632" s="10">
        <v>6730</v>
      </c>
      <c r="S632" s="10">
        <v>6880</v>
      </c>
      <c r="T632" s="10">
        <v>6730</v>
      </c>
      <c r="U632" s="10">
        <v>6850</v>
      </c>
      <c r="V632" s="10">
        <v>10906200</v>
      </c>
      <c r="W632" s="10">
        <v>6850</v>
      </c>
      <c r="X632" s="19">
        <f t="shared" si="65"/>
        <v>0.72992700729927007</v>
      </c>
      <c r="AF632" s="51">
        <f t="shared" si="67"/>
        <v>0.38932851795467366</v>
      </c>
      <c r="AG632" s="51">
        <f t="shared" si="66"/>
        <v>0.28428566126966187</v>
      </c>
    </row>
    <row r="633" spans="1:33" s="1" customFormat="1">
      <c r="A633" s="18">
        <v>39001</v>
      </c>
      <c r="B633" s="19">
        <v>16497.27</v>
      </c>
      <c r="C633" s="19">
        <v>16595.91</v>
      </c>
      <c r="D633" s="19">
        <v>16399.740000000002</v>
      </c>
      <c r="E633" s="19">
        <v>16400.57</v>
      </c>
      <c r="F633" s="19">
        <f t="shared" si="62"/>
        <v>-0.46754472557966148</v>
      </c>
      <c r="G633" s="19"/>
      <c r="H633" s="19"/>
      <c r="I633" s="19"/>
      <c r="J633" s="19"/>
      <c r="K633" s="19"/>
      <c r="L633" s="19"/>
      <c r="M633" s="19"/>
      <c r="N633" s="51">
        <f t="shared" si="63"/>
        <v>-0.1003887370945009</v>
      </c>
      <c r="O633" s="51">
        <f t="shared" si="64"/>
        <v>4.6656625107254386E-2</v>
      </c>
      <c r="Q633" s="11">
        <v>39001</v>
      </c>
      <c r="R633" s="10">
        <v>6880</v>
      </c>
      <c r="S633" s="10">
        <v>6960</v>
      </c>
      <c r="T633" s="10">
        <v>6860</v>
      </c>
      <c r="U633" s="10">
        <v>6910</v>
      </c>
      <c r="V633" s="10">
        <v>12210800</v>
      </c>
      <c r="W633" s="10">
        <v>6910</v>
      </c>
      <c r="X633" s="19">
        <f t="shared" si="65"/>
        <v>0.86830680173661368</v>
      </c>
      <c r="AF633" s="51">
        <f t="shared" si="67"/>
        <v>0.65527164307852181</v>
      </c>
      <c r="AG633" s="51">
        <f t="shared" si="66"/>
        <v>0.56915230494460178</v>
      </c>
    </row>
    <row r="634" spans="1:33" s="1" customFormat="1">
      <c r="A634" s="18">
        <v>39002</v>
      </c>
      <c r="B634" s="19">
        <v>16386.37</v>
      </c>
      <c r="C634" s="19">
        <v>16495.54</v>
      </c>
      <c r="D634" s="19">
        <v>16343.49</v>
      </c>
      <c r="E634" s="19">
        <v>16368.81</v>
      </c>
      <c r="F634" s="19">
        <f t="shared" si="62"/>
        <v>-0.19402754384711057</v>
      </c>
      <c r="G634" s="19"/>
      <c r="H634" s="19"/>
      <c r="I634" s="19"/>
      <c r="J634" s="19"/>
      <c r="K634" s="19"/>
      <c r="L634" s="19"/>
      <c r="M634" s="19"/>
      <c r="N634" s="51">
        <f t="shared" si="63"/>
        <v>-6.9944310912304778E-3</v>
      </c>
      <c r="O634" s="51">
        <f t="shared" si="64"/>
        <v>1.3376316244095314E-3</v>
      </c>
      <c r="Q634" s="11">
        <v>39002</v>
      </c>
      <c r="R634" s="10">
        <v>6920</v>
      </c>
      <c r="S634" s="10">
        <v>6960</v>
      </c>
      <c r="T634" s="10">
        <v>6890</v>
      </c>
      <c r="U634" s="10">
        <v>6910</v>
      </c>
      <c r="V634" s="10">
        <v>8927700</v>
      </c>
      <c r="W634" s="10">
        <v>6910</v>
      </c>
      <c r="X634" s="19">
        <f t="shared" si="65"/>
        <v>0</v>
      </c>
      <c r="AF634" s="51">
        <f t="shared" si="67"/>
        <v>1.9205286566845341E-11</v>
      </c>
      <c r="AG634" s="51">
        <f t="shared" si="66"/>
        <v>5.1431326109964725E-15</v>
      </c>
    </row>
    <row r="635" spans="1:33" s="1" customFormat="1">
      <c r="A635" s="18">
        <v>39003</v>
      </c>
      <c r="B635" s="19">
        <v>16494.490000000002</v>
      </c>
      <c r="C635" s="19">
        <v>16586.330000000002</v>
      </c>
      <c r="D635" s="19">
        <v>16493.64</v>
      </c>
      <c r="E635" s="19">
        <v>16536.54</v>
      </c>
      <c r="F635" s="19">
        <f t="shared" si="62"/>
        <v>1.0142992427678423</v>
      </c>
      <c r="G635" s="19"/>
      <c r="H635" s="19"/>
      <c r="I635" s="19"/>
      <c r="J635" s="19"/>
      <c r="K635" s="19"/>
      <c r="L635" s="19"/>
      <c r="M635" s="19"/>
      <c r="N635" s="51">
        <f t="shared" si="63"/>
        <v>1.0521338479852507</v>
      </c>
      <c r="O635" s="51">
        <f t="shared" si="64"/>
        <v>1.0701089341013761</v>
      </c>
      <c r="Q635" s="11">
        <v>39003</v>
      </c>
      <c r="R635" s="10">
        <v>6960</v>
      </c>
      <c r="S635" s="10">
        <v>6990</v>
      </c>
      <c r="T635" s="10">
        <v>6900</v>
      </c>
      <c r="U635" s="10">
        <v>6900</v>
      </c>
      <c r="V635" s="10">
        <v>9731200</v>
      </c>
      <c r="W635" s="10">
        <v>6900</v>
      </c>
      <c r="X635" s="19">
        <f t="shared" si="65"/>
        <v>-0.14492753623188406</v>
      </c>
      <c r="AF635" s="51">
        <f t="shared" si="67"/>
        <v>-3.0272133284744256E-3</v>
      </c>
      <c r="AG635" s="51">
        <f t="shared" si="66"/>
        <v>4.3791588841332856E-4</v>
      </c>
    </row>
    <row r="636" spans="1:33" s="1" customFormat="1">
      <c r="A636" s="18">
        <v>39006</v>
      </c>
      <c r="B636" s="19">
        <v>16663.22</v>
      </c>
      <c r="C636" s="19">
        <v>16732.439999999999</v>
      </c>
      <c r="D636" s="19">
        <v>16648.43</v>
      </c>
      <c r="E636" s="19">
        <v>16692.759999999998</v>
      </c>
      <c r="F636" s="19">
        <f t="shared" si="62"/>
        <v>0.93585482568489309</v>
      </c>
      <c r="G636" s="19"/>
      <c r="H636" s="19"/>
      <c r="I636" s="19"/>
      <c r="J636" s="19"/>
      <c r="K636" s="19"/>
      <c r="L636" s="19"/>
      <c r="M636" s="19"/>
      <c r="N636" s="51">
        <f t="shared" si="63"/>
        <v>0.82698410684202217</v>
      </c>
      <c r="O636" s="51">
        <f t="shared" si="64"/>
        <v>0.77624035625337218</v>
      </c>
      <c r="Q636" s="11">
        <v>39006</v>
      </c>
      <c r="R636" s="10">
        <v>6940</v>
      </c>
      <c r="S636" s="10">
        <v>6950</v>
      </c>
      <c r="T636" s="10">
        <v>6860</v>
      </c>
      <c r="U636" s="10">
        <v>6890</v>
      </c>
      <c r="V636" s="10">
        <v>5850000</v>
      </c>
      <c r="W636" s="10">
        <v>6890</v>
      </c>
      <c r="X636" s="19">
        <f t="shared" si="65"/>
        <v>-0.14513788098693758</v>
      </c>
      <c r="AF636" s="51">
        <f t="shared" si="67"/>
        <v>-3.0404378398027512E-3</v>
      </c>
      <c r="AG636" s="51">
        <f t="shared" si="66"/>
        <v>4.4046848291624834E-4</v>
      </c>
    </row>
    <row r="637" spans="1:33" s="1" customFormat="1">
      <c r="A637" s="18">
        <v>39007</v>
      </c>
      <c r="B637" s="19">
        <v>16704.86</v>
      </c>
      <c r="C637" s="19">
        <v>16704.86</v>
      </c>
      <c r="D637" s="19">
        <v>16561.259999999998</v>
      </c>
      <c r="E637" s="19">
        <v>16611.59</v>
      </c>
      <c r="F637" s="19">
        <f t="shared" si="62"/>
        <v>-0.48863474236962412</v>
      </c>
      <c r="G637" s="19"/>
      <c r="H637" s="19"/>
      <c r="I637" s="19"/>
      <c r="J637" s="19"/>
      <c r="K637" s="19"/>
      <c r="L637" s="19"/>
      <c r="M637" s="19"/>
      <c r="N637" s="51">
        <f t="shared" si="63"/>
        <v>-0.11468469967983026</v>
      </c>
      <c r="O637" s="51">
        <f t="shared" si="64"/>
        <v>5.571951260524613E-2</v>
      </c>
      <c r="Q637" s="11">
        <v>39007</v>
      </c>
      <c r="R637" s="10">
        <v>6830</v>
      </c>
      <c r="S637" s="10">
        <v>6840</v>
      </c>
      <c r="T637" s="10">
        <v>6760</v>
      </c>
      <c r="U637" s="10">
        <v>6770</v>
      </c>
      <c r="V637" s="10">
        <v>8298500</v>
      </c>
      <c r="W637" s="10">
        <v>6770</v>
      </c>
      <c r="X637" s="19">
        <f t="shared" si="65"/>
        <v>-1.7725258493353029</v>
      </c>
      <c r="AF637" s="51">
        <f t="shared" si="67"/>
        <v>-5.5664828355206062</v>
      </c>
      <c r="AG637" s="51">
        <f t="shared" si="66"/>
        <v>9.8652440242395105</v>
      </c>
    </row>
    <row r="638" spans="1:33" s="1" customFormat="1">
      <c r="A638" s="18">
        <v>39008</v>
      </c>
      <c r="B638" s="19">
        <v>16519.91</v>
      </c>
      <c r="C638" s="19">
        <v>16666.2</v>
      </c>
      <c r="D638" s="19">
        <v>16466.740000000002</v>
      </c>
      <c r="E638" s="10">
        <v>16653</v>
      </c>
      <c r="F638" s="19">
        <f t="shared" si="62"/>
        <v>0.24866390440160843</v>
      </c>
      <c r="G638" s="19"/>
      <c r="H638" s="19"/>
      <c r="I638" s="19"/>
      <c r="J638" s="19"/>
      <c r="K638" s="19"/>
      <c r="L638" s="19"/>
      <c r="M638" s="19"/>
      <c r="N638" s="51">
        <f t="shared" si="63"/>
        <v>1.5898278845385382E-2</v>
      </c>
      <c r="O638" s="51">
        <f t="shared" si="64"/>
        <v>3.9976074574900045E-3</v>
      </c>
      <c r="Q638" s="11">
        <v>39008</v>
      </c>
      <c r="R638" s="10">
        <v>6710</v>
      </c>
      <c r="S638" s="10">
        <v>6790</v>
      </c>
      <c r="T638" s="10">
        <v>6650</v>
      </c>
      <c r="U638" s="10">
        <v>6790</v>
      </c>
      <c r="V638" s="10">
        <v>8047700</v>
      </c>
      <c r="W638" s="10">
        <v>6790</v>
      </c>
      <c r="X638" s="19">
        <f t="shared" si="65"/>
        <v>0.29455081001472755</v>
      </c>
      <c r="AF638" s="51">
        <f t="shared" si="67"/>
        <v>2.5625047136579551E-2</v>
      </c>
      <c r="AG638" s="51">
        <f t="shared" si="66"/>
        <v>7.5547407208190302E-3</v>
      </c>
    </row>
    <row r="639" spans="1:33" s="1" customFormat="1">
      <c r="A639" s="18">
        <v>39009</v>
      </c>
      <c r="B639" s="19">
        <v>16673.259999999998</v>
      </c>
      <c r="C639" s="19">
        <v>16688.96</v>
      </c>
      <c r="D639" s="19">
        <v>16506.22</v>
      </c>
      <c r="E639" s="19">
        <v>16551.36</v>
      </c>
      <c r="F639" s="19">
        <f t="shared" si="62"/>
        <v>-0.61408850994721531</v>
      </c>
      <c r="G639" s="19"/>
      <c r="H639" s="19"/>
      <c r="I639" s="19"/>
      <c r="J639" s="19"/>
      <c r="K639" s="19"/>
      <c r="L639" s="19"/>
      <c r="M639" s="19"/>
      <c r="N639" s="51">
        <f t="shared" si="63"/>
        <v>-0.22843903222423792</v>
      </c>
      <c r="O639" s="51">
        <f t="shared" si="64"/>
        <v>0.13964554398740747</v>
      </c>
      <c r="Q639" s="11">
        <v>39009</v>
      </c>
      <c r="R639" s="10">
        <v>6800</v>
      </c>
      <c r="S639" s="10">
        <v>6840</v>
      </c>
      <c r="T639" s="10">
        <v>6750</v>
      </c>
      <c r="U639" s="10">
        <v>6780</v>
      </c>
      <c r="V639" s="10">
        <v>4740400</v>
      </c>
      <c r="W639" s="10">
        <v>6780</v>
      </c>
      <c r="X639" s="19">
        <f t="shared" si="65"/>
        <v>-0.14749262536873156</v>
      </c>
      <c r="AF639" s="51">
        <f t="shared" si="67"/>
        <v>-3.1911202025611705E-3</v>
      </c>
      <c r="AG639" s="51">
        <f t="shared" si="66"/>
        <v>4.6981212171937927E-4</v>
      </c>
    </row>
    <row r="640" spans="1:33" s="1" customFormat="1">
      <c r="A640" s="18">
        <v>39010</v>
      </c>
      <c r="B640" s="19">
        <v>16556.09</v>
      </c>
      <c r="C640" s="19">
        <v>16663.61</v>
      </c>
      <c r="D640" s="19">
        <v>16552.36</v>
      </c>
      <c r="E640" s="19">
        <v>16651.63</v>
      </c>
      <c r="F640" s="19">
        <f t="shared" si="62"/>
        <v>0.60216327170373374</v>
      </c>
      <c r="G640" s="19"/>
      <c r="H640" s="19"/>
      <c r="I640" s="19"/>
      <c r="J640" s="19"/>
      <c r="K640" s="19"/>
      <c r="L640" s="19"/>
      <c r="M640" s="19"/>
      <c r="N640" s="51">
        <f t="shared" si="63"/>
        <v>0.22138851199549328</v>
      </c>
      <c r="O640" s="51">
        <f t="shared" si="64"/>
        <v>0.13392863474732419</v>
      </c>
      <c r="Q640" s="11">
        <v>39010</v>
      </c>
      <c r="R640" s="10">
        <v>6750</v>
      </c>
      <c r="S640" s="10">
        <v>6890</v>
      </c>
      <c r="T640" s="10">
        <v>6750</v>
      </c>
      <c r="U640" s="10">
        <v>6880</v>
      </c>
      <c r="V640" s="10">
        <v>5936200</v>
      </c>
      <c r="W640" s="10">
        <v>6880</v>
      </c>
      <c r="X640" s="19">
        <f t="shared" si="65"/>
        <v>1.4534883720930232</v>
      </c>
      <c r="AF640" s="51">
        <f t="shared" si="67"/>
        <v>3.0723784676381887</v>
      </c>
      <c r="AG640" s="51">
        <f t="shared" si="66"/>
        <v>4.4664891534347149</v>
      </c>
    </row>
    <row r="641" spans="1:33" s="1" customFormat="1">
      <c r="A641" s="18">
        <v>39013</v>
      </c>
      <c r="B641" s="19">
        <v>16641.32</v>
      </c>
      <c r="C641" s="19">
        <v>16797.71</v>
      </c>
      <c r="D641" s="19">
        <v>16598.53</v>
      </c>
      <c r="E641" s="19">
        <v>16788.82</v>
      </c>
      <c r="F641" s="19">
        <f t="shared" si="62"/>
        <v>0.81715093734996669</v>
      </c>
      <c r="G641" s="19"/>
      <c r="H641" s="19"/>
      <c r="I641" s="19"/>
      <c r="J641" s="19"/>
      <c r="K641" s="19"/>
      <c r="L641" s="19"/>
      <c r="M641" s="19"/>
      <c r="N641" s="51">
        <f t="shared" si="63"/>
        <v>0.55123912036375933</v>
      </c>
      <c r="O641" s="51">
        <f t="shared" si="64"/>
        <v>0.45198085708743974</v>
      </c>
      <c r="Q641" s="11">
        <v>39013</v>
      </c>
      <c r="R641" s="10">
        <v>6880</v>
      </c>
      <c r="S641" s="10">
        <v>6960</v>
      </c>
      <c r="T641" s="10">
        <v>6870</v>
      </c>
      <c r="U641" s="10">
        <v>6960</v>
      </c>
      <c r="V641" s="10">
        <v>6757500</v>
      </c>
      <c r="W641" s="10">
        <v>6960</v>
      </c>
      <c r="X641" s="19">
        <f t="shared" si="65"/>
        <v>1.1494252873563218</v>
      </c>
      <c r="AF641" s="51">
        <f t="shared" si="67"/>
        <v>1.5196576401257937</v>
      </c>
      <c r="AG641" s="51">
        <f t="shared" si="66"/>
        <v>1.7471398805879694</v>
      </c>
    </row>
    <row r="642" spans="1:33" s="1" customFormat="1">
      <c r="A642" s="18">
        <v>39014</v>
      </c>
      <c r="B642" s="19">
        <v>16853.73</v>
      </c>
      <c r="C642" s="19">
        <v>16901.53</v>
      </c>
      <c r="D642" s="19">
        <v>16759.98</v>
      </c>
      <c r="E642" s="19">
        <v>16780.47</v>
      </c>
      <c r="F642" s="19">
        <f t="shared" si="62"/>
        <v>-4.9760227216511486E-2</v>
      </c>
      <c r="G642" s="19"/>
      <c r="H642" s="19"/>
      <c r="I642" s="19"/>
      <c r="J642" s="19"/>
      <c r="K642" s="19"/>
      <c r="L642" s="19"/>
      <c r="M642" s="19"/>
      <c r="N642" s="51">
        <f t="shared" si="63"/>
        <v>-1.0365780968579363E-4</v>
      </c>
      <c r="O642" s="51">
        <f t="shared" si="64"/>
        <v>4.8693318197317488E-6</v>
      </c>
      <c r="Q642" s="11">
        <v>39014</v>
      </c>
      <c r="R642" s="10">
        <v>6990</v>
      </c>
      <c r="S642" s="10">
        <v>7030</v>
      </c>
      <c r="T642" s="10">
        <v>6970</v>
      </c>
      <c r="U642" s="10">
        <v>7030</v>
      </c>
      <c r="V642" s="10">
        <v>8426900</v>
      </c>
      <c r="W642" s="10">
        <v>7030</v>
      </c>
      <c r="X642" s="19">
        <f t="shared" si="65"/>
        <v>0.99573257467994303</v>
      </c>
      <c r="AF642" s="51">
        <f t="shared" si="67"/>
        <v>0.98804904438224328</v>
      </c>
      <c r="AG642" s="51">
        <f t="shared" si="66"/>
        <v>0.98409721618789414</v>
      </c>
    </row>
    <row r="643" spans="1:33" s="1" customFormat="1">
      <c r="A643" s="18">
        <v>39015</v>
      </c>
      <c r="B643" s="19">
        <v>16837.8</v>
      </c>
      <c r="C643" s="19">
        <v>16849.05</v>
      </c>
      <c r="D643" s="19">
        <v>16697.009999999998</v>
      </c>
      <c r="E643" s="19">
        <v>16699.3</v>
      </c>
      <c r="F643" s="19">
        <f t="shared" si="62"/>
        <v>-0.48606827831107824</v>
      </c>
      <c r="G643" s="19"/>
      <c r="H643" s="19"/>
      <c r="I643" s="19"/>
      <c r="J643" s="19"/>
      <c r="K643" s="19"/>
      <c r="L643" s="19"/>
      <c r="M643" s="19"/>
      <c r="N643" s="51">
        <f t="shared" si="63"/>
        <v>-0.1128768432094536</v>
      </c>
      <c r="O643" s="51">
        <f t="shared" si="64"/>
        <v>5.4551471946206277E-2</v>
      </c>
      <c r="Q643" s="11">
        <v>39015</v>
      </c>
      <c r="R643" s="10">
        <v>7050</v>
      </c>
      <c r="S643" s="10">
        <v>7110</v>
      </c>
      <c r="T643" s="10">
        <v>7050</v>
      </c>
      <c r="U643" s="10">
        <v>7060</v>
      </c>
      <c r="V643" s="10">
        <v>9464900</v>
      </c>
      <c r="W643" s="10">
        <v>7060</v>
      </c>
      <c r="X643" s="19">
        <f t="shared" si="65"/>
        <v>0.42492917847025502</v>
      </c>
      <c r="AF643" s="51">
        <f t="shared" si="67"/>
        <v>7.687241096879073E-2</v>
      </c>
      <c r="AG643" s="51">
        <f t="shared" si="66"/>
        <v>3.2685916699011962E-2</v>
      </c>
    </row>
    <row r="644" spans="1:33" s="1" customFormat="1">
      <c r="A644" s="18">
        <v>39016</v>
      </c>
      <c r="B644" s="19">
        <v>16794.41</v>
      </c>
      <c r="C644" s="19">
        <v>16863.240000000002</v>
      </c>
      <c r="D644" s="19">
        <v>16772.310000000001</v>
      </c>
      <c r="E644" s="19">
        <v>16811.599999999999</v>
      </c>
      <c r="F644" s="19">
        <f t="shared" si="62"/>
        <v>0.66799114896856504</v>
      </c>
      <c r="G644" s="19"/>
      <c r="H644" s="19"/>
      <c r="I644" s="19"/>
      <c r="J644" s="19"/>
      <c r="K644" s="19"/>
      <c r="L644" s="19"/>
      <c r="M644" s="19"/>
      <c r="N644" s="51">
        <f t="shared" si="63"/>
        <v>0.30180967696127309</v>
      </c>
      <c r="O644" s="51">
        <f t="shared" si="64"/>
        <v>0.20244678332941177</v>
      </c>
      <c r="Q644" s="11">
        <v>39016</v>
      </c>
      <c r="R644" s="10">
        <v>7100</v>
      </c>
      <c r="S644" s="10">
        <v>7120</v>
      </c>
      <c r="T644" s="10">
        <v>7080</v>
      </c>
      <c r="U644" s="10">
        <v>7100</v>
      </c>
      <c r="V644" s="10">
        <v>5519800</v>
      </c>
      <c r="W644" s="10">
        <v>7100</v>
      </c>
      <c r="X644" s="19">
        <f t="shared" si="65"/>
        <v>0.56338028169014087</v>
      </c>
      <c r="AF644" s="51">
        <f t="shared" si="67"/>
        <v>0.17907051994412512</v>
      </c>
      <c r="AG644" s="51">
        <f t="shared" si="66"/>
        <v>0.10093275465160219</v>
      </c>
    </row>
    <row r="645" spans="1:33" s="1" customFormat="1">
      <c r="A645" s="18">
        <v>39017</v>
      </c>
      <c r="B645" s="19">
        <v>16879.330000000002</v>
      </c>
      <c r="C645" s="19">
        <v>16879.330000000002</v>
      </c>
      <c r="D645" s="19">
        <v>16643.91</v>
      </c>
      <c r="E645" s="19">
        <v>16669.07</v>
      </c>
      <c r="F645" s="19">
        <f t="shared" si="62"/>
        <v>-0.85505670082373431</v>
      </c>
      <c r="G645" s="19"/>
      <c r="H645" s="19"/>
      <c r="I645" s="19"/>
      <c r="J645" s="19"/>
      <c r="K645" s="19"/>
      <c r="L645" s="19"/>
      <c r="M645" s="19"/>
      <c r="N645" s="51">
        <f t="shared" si="63"/>
        <v>-0.61906171826554912</v>
      </c>
      <c r="O645" s="51">
        <f t="shared" si="64"/>
        <v>0.52760867996561089</v>
      </c>
      <c r="Q645" s="11">
        <v>39017</v>
      </c>
      <c r="R645" s="10">
        <v>7130</v>
      </c>
      <c r="S645" s="10">
        <v>7150</v>
      </c>
      <c r="T645" s="10">
        <v>7080</v>
      </c>
      <c r="U645" s="10">
        <v>7090</v>
      </c>
      <c r="V645" s="10">
        <v>7414600</v>
      </c>
      <c r="W645" s="10">
        <v>7090</v>
      </c>
      <c r="X645" s="19">
        <f t="shared" si="65"/>
        <v>-0.14104372355430184</v>
      </c>
      <c r="AF645" s="51">
        <f t="shared" si="67"/>
        <v>-2.7898777697575356E-3</v>
      </c>
      <c r="AG645" s="51">
        <f t="shared" si="66"/>
        <v>3.9274762590679453E-4</v>
      </c>
    </row>
    <row r="646" spans="1:33" s="1" customFormat="1">
      <c r="A646" s="18">
        <v>39020</v>
      </c>
      <c r="B646" s="19">
        <v>16544.5</v>
      </c>
      <c r="C646" s="19">
        <v>16549.71</v>
      </c>
      <c r="D646" s="19">
        <v>16329.89</v>
      </c>
      <c r="E646" s="19">
        <v>16351.85</v>
      </c>
      <c r="F646" s="19">
        <f t="shared" si="62"/>
        <v>-1.9399639796108659</v>
      </c>
      <c r="G646" s="19"/>
      <c r="H646" s="19"/>
      <c r="I646" s="19"/>
      <c r="J646" s="19"/>
      <c r="K646" s="19"/>
      <c r="L646" s="19"/>
      <c r="M646" s="19"/>
      <c r="N646" s="51">
        <f t="shared" si="63"/>
        <v>-7.2695768334307687</v>
      </c>
      <c r="O646" s="51">
        <f t="shared" si="64"/>
        <v>14.082470216112769</v>
      </c>
      <c r="Q646" s="11">
        <v>39020</v>
      </c>
      <c r="R646" s="10">
        <v>6990</v>
      </c>
      <c r="S646" s="10">
        <v>7010</v>
      </c>
      <c r="T646" s="10">
        <v>6900</v>
      </c>
      <c r="U646" s="10">
        <v>6980</v>
      </c>
      <c r="V646" s="10">
        <v>10740000</v>
      </c>
      <c r="W646" s="10">
        <v>6980</v>
      </c>
      <c r="X646" s="19">
        <f t="shared" si="65"/>
        <v>-1.5759312320916905</v>
      </c>
      <c r="AF646" s="51">
        <f t="shared" si="67"/>
        <v>-3.9119236503881556</v>
      </c>
      <c r="AG646" s="51">
        <f t="shared" si="66"/>
        <v>6.1638750538367288</v>
      </c>
    </row>
    <row r="647" spans="1:33" s="1" customFormat="1">
      <c r="A647" s="18">
        <v>39021</v>
      </c>
      <c r="B647" s="19">
        <v>16389.45</v>
      </c>
      <c r="C647" s="19">
        <v>16477.060000000001</v>
      </c>
      <c r="D647" s="19">
        <v>16314.29</v>
      </c>
      <c r="E647" s="19">
        <v>16399.39</v>
      </c>
      <c r="F647" s="19">
        <f t="shared" si="62"/>
        <v>0.28988883123091197</v>
      </c>
      <c r="G647" s="19"/>
      <c r="H647" s="19"/>
      <c r="I647" s="19"/>
      <c r="J647" s="19"/>
      <c r="K647" s="19"/>
      <c r="L647" s="19"/>
      <c r="M647" s="19"/>
      <c r="N647" s="51">
        <f t="shared" si="63"/>
        <v>2.5069889685099701E-2</v>
      </c>
      <c r="O647" s="51">
        <f t="shared" si="64"/>
        <v>7.337304857126443E-3</v>
      </c>
      <c r="Q647" s="11">
        <v>39021</v>
      </c>
      <c r="R647" s="10">
        <v>6990</v>
      </c>
      <c r="S647" s="10">
        <v>7040</v>
      </c>
      <c r="T647" s="10">
        <v>6920</v>
      </c>
      <c r="U647" s="10">
        <v>6930</v>
      </c>
      <c r="V647" s="10">
        <v>8037300</v>
      </c>
      <c r="W647" s="10">
        <v>6930</v>
      </c>
      <c r="X647" s="19">
        <f t="shared" si="65"/>
        <v>-0.72150072150072153</v>
      </c>
      <c r="AF647" s="51">
        <f t="shared" si="67"/>
        <v>-0.3751687283028729</v>
      </c>
      <c r="AG647" s="51">
        <f t="shared" si="66"/>
        <v>0.27058403881215265</v>
      </c>
    </row>
    <row r="648" spans="1:33" s="1" customFormat="1">
      <c r="A648" s="18">
        <v>39022</v>
      </c>
      <c r="B648" s="19">
        <v>16338.72</v>
      </c>
      <c r="C648" s="19">
        <v>16444.509999999998</v>
      </c>
      <c r="D648" s="19">
        <v>16246.24</v>
      </c>
      <c r="E648" s="19">
        <v>16375.26</v>
      </c>
      <c r="F648" s="19">
        <f t="shared" si="62"/>
        <v>-0.14735643892065955</v>
      </c>
      <c r="G648" s="19"/>
      <c r="H648" s="19"/>
      <c r="I648" s="19"/>
      <c r="J648" s="19"/>
      <c r="K648" s="19"/>
      <c r="L648" s="19"/>
      <c r="M648" s="19"/>
      <c r="N648" s="51">
        <f t="shared" si="63"/>
        <v>-3.0216628345105931E-3</v>
      </c>
      <c r="O648" s="51">
        <f t="shared" si="64"/>
        <v>4.3684563836281188E-4</v>
      </c>
      <c r="Q648" s="11">
        <v>39022</v>
      </c>
      <c r="R648" s="10">
        <v>6870</v>
      </c>
      <c r="S648" s="10">
        <v>6990</v>
      </c>
      <c r="T648" s="10">
        <v>6810</v>
      </c>
      <c r="U648" s="10">
        <v>6930</v>
      </c>
      <c r="V648" s="10">
        <v>8468300</v>
      </c>
      <c r="W648" s="10">
        <v>6930</v>
      </c>
      <c r="X648" s="19">
        <f t="shared" si="65"/>
        <v>0</v>
      </c>
      <c r="AF648" s="51">
        <f t="shared" si="67"/>
        <v>1.9205286566845341E-11</v>
      </c>
      <c r="AG648" s="51">
        <f t="shared" si="66"/>
        <v>5.1431326109964725E-15</v>
      </c>
    </row>
    <row r="649" spans="1:33" s="1" customFormat="1">
      <c r="A649" s="18">
        <v>39023</v>
      </c>
      <c r="B649" s="19">
        <v>16281.95</v>
      </c>
      <c r="C649" s="19">
        <v>16350.02</v>
      </c>
      <c r="D649" s="19">
        <v>16209.14</v>
      </c>
      <c r="E649" s="19">
        <v>16350.02</v>
      </c>
      <c r="F649" s="19">
        <f t="shared" si="62"/>
        <v>-0.15437289984966243</v>
      </c>
      <c r="G649" s="19"/>
      <c r="H649" s="19"/>
      <c r="I649" s="19"/>
      <c r="J649" s="19"/>
      <c r="K649" s="19"/>
      <c r="L649" s="19"/>
      <c r="M649" s="19"/>
      <c r="N649" s="51">
        <f t="shared" si="63"/>
        <v>-3.4833103514874467E-3</v>
      </c>
      <c r="O649" s="51">
        <f t="shared" si="64"/>
        <v>5.2802711791270112E-4</v>
      </c>
      <c r="Q649" s="11">
        <v>39023</v>
      </c>
      <c r="R649" s="10">
        <v>6940</v>
      </c>
      <c r="S649" s="10">
        <v>7000</v>
      </c>
      <c r="T649" s="10">
        <v>6890</v>
      </c>
      <c r="U649" s="10">
        <v>6960</v>
      </c>
      <c r="V649" s="10">
        <v>5913700</v>
      </c>
      <c r="W649" s="10">
        <v>6960</v>
      </c>
      <c r="X649" s="19">
        <f t="shared" si="65"/>
        <v>0.43103448275862066</v>
      </c>
      <c r="AF649" s="51">
        <f t="shared" si="67"/>
        <v>8.0231564964582253E-2</v>
      </c>
      <c r="AG649" s="51">
        <f t="shared" si="66"/>
        <v>3.4604056938335293E-2</v>
      </c>
    </row>
    <row r="650" spans="1:33" s="1" customFormat="1">
      <c r="A650" s="18">
        <v>39027</v>
      </c>
      <c r="B650" s="19">
        <v>16278.78</v>
      </c>
      <c r="C650" s="19">
        <v>16398.509999999998</v>
      </c>
      <c r="D650" s="19">
        <v>16204.13</v>
      </c>
      <c r="E650" s="19">
        <v>16364.76</v>
      </c>
      <c r="F650" s="19">
        <f t="shared" si="62"/>
        <v>9.0071592861733274E-2</v>
      </c>
      <c r="G650" s="19"/>
      <c r="H650" s="19"/>
      <c r="I650" s="19"/>
      <c r="J650" s="19"/>
      <c r="K650" s="19"/>
      <c r="L650" s="19"/>
      <c r="M650" s="19"/>
      <c r="N650" s="51">
        <f t="shared" si="63"/>
        <v>8.0064607766994992E-4</v>
      </c>
      <c r="O650" s="51">
        <f t="shared" si="64"/>
        <v>7.4345400816916868E-5</v>
      </c>
      <c r="Q650" s="11">
        <v>39027</v>
      </c>
      <c r="R650" s="10">
        <v>6820</v>
      </c>
      <c r="S650" s="10">
        <v>7050</v>
      </c>
      <c r="T650" s="10">
        <v>6810</v>
      </c>
      <c r="U650" s="10">
        <v>7030</v>
      </c>
      <c r="V650" s="10">
        <v>8459600</v>
      </c>
      <c r="W650" s="10">
        <v>7030</v>
      </c>
      <c r="X650" s="19">
        <f t="shared" si="65"/>
        <v>0.99573257467994303</v>
      </c>
      <c r="AF650" s="51">
        <f t="shared" si="67"/>
        <v>0.98804904438224328</v>
      </c>
      <c r="AG650" s="51">
        <f t="shared" si="66"/>
        <v>0.98409721618789414</v>
      </c>
    </row>
    <row r="651" spans="1:33" s="1" customFormat="1">
      <c r="A651" s="18">
        <v>39028</v>
      </c>
      <c r="B651" s="19">
        <v>16509.79</v>
      </c>
      <c r="C651" s="19">
        <v>16512.509999999998</v>
      </c>
      <c r="D651" s="19">
        <v>16378.72</v>
      </c>
      <c r="E651" s="19">
        <v>16393.41</v>
      </c>
      <c r="F651" s="19">
        <f t="shared" si="62"/>
        <v>0.17476534778303987</v>
      </c>
      <c r="G651" s="19"/>
      <c r="H651" s="19"/>
      <c r="I651" s="19"/>
      <c r="J651" s="19"/>
      <c r="K651" s="19"/>
      <c r="L651" s="19"/>
      <c r="M651" s="19"/>
      <c r="N651" s="51">
        <f t="shared" si="63"/>
        <v>5.5971353574321564E-3</v>
      </c>
      <c r="O651" s="51">
        <f t="shared" si="64"/>
        <v>9.937742657594984E-4</v>
      </c>
      <c r="Q651" s="11">
        <v>39028</v>
      </c>
      <c r="R651" s="10">
        <v>7100</v>
      </c>
      <c r="S651" s="10">
        <v>7150</v>
      </c>
      <c r="T651" s="10">
        <v>7060</v>
      </c>
      <c r="U651" s="10">
        <v>7100</v>
      </c>
      <c r="V651" s="10">
        <v>11691300</v>
      </c>
      <c r="W651" s="10">
        <v>7100</v>
      </c>
      <c r="X651" s="19">
        <f t="shared" si="65"/>
        <v>0.9859154929577465</v>
      </c>
      <c r="AF651" s="51">
        <f t="shared" si="67"/>
        <v>0.95911993887252067</v>
      </c>
      <c r="AG651" s="51">
        <f t="shared" si="66"/>
        <v>0.9458680575047248</v>
      </c>
    </row>
    <row r="652" spans="1:33" s="1" customFormat="1">
      <c r="A652" s="18">
        <v>39029</v>
      </c>
      <c r="B652" s="19">
        <v>16404.05</v>
      </c>
      <c r="C652" s="19">
        <v>16423.830000000002</v>
      </c>
      <c r="D652" s="19">
        <v>16199.43</v>
      </c>
      <c r="E652" s="19">
        <v>16215.74</v>
      </c>
      <c r="F652" s="19">
        <f t="shared" si="62"/>
        <v>-1.0956638426615133</v>
      </c>
      <c r="G652" s="19"/>
      <c r="H652" s="19"/>
      <c r="I652" s="19"/>
      <c r="J652" s="19"/>
      <c r="K652" s="19"/>
      <c r="L652" s="19"/>
      <c r="M652" s="19"/>
      <c r="N652" s="51">
        <f t="shared" si="63"/>
        <v>-1.3053165841527927</v>
      </c>
      <c r="O652" s="51">
        <f t="shared" si="64"/>
        <v>1.4265526594028108</v>
      </c>
      <c r="Q652" s="11">
        <v>39029</v>
      </c>
      <c r="R652" s="10">
        <v>7150</v>
      </c>
      <c r="S652" s="10">
        <v>7370</v>
      </c>
      <c r="T652" s="10">
        <v>7140</v>
      </c>
      <c r="U652" s="10">
        <v>7230</v>
      </c>
      <c r="V652" s="10">
        <v>19064800</v>
      </c>
      <c r="W652" s="10">
        <v>7230</v>
      </c>
      <c r="X652" s="19">
        <f t="shared" si="65"/>
        <v>1.7980636237897647</v>
      </c>
      <c r="AF652" s="51">
        <f t="shared" si="67"/>
        <v>5.8157964471935157</v>
      </c>
      <c r="AG652" s="51">
        <f t="shared" si="66"/>
        <v>10.458729492291743</v>
      </c>
    </row>
    <row r="653" spans="1:33" s="1" customFormat="1">
      <c r="A653" s="18">
        <v>39030</v>
      </c>
      <c r="B653" s="19">
        <v>16218.86</v>
      </c>
      <c r="C653" s="19">
        <v>16286.26</v>
      </c>
      <c r="D653" s="19">
        <v>16094.49</v>
      </c>
      <c r="E653" s="19">
        <v>16198.57</v>
      </c>
      <c r="F653" s="19">
        <f t="shared" ref="F653:F716" si="68">(E653-E652)/E653*100</f>
        <v>-0.10599701084725426</v>
      </c>
      <c r="G653" s="19"/>
      <c r="H653" s="19"/>
      <c r="I653" s="19"/>
      <c r="J653" s="19"/>
      <c r="K653" s="19"/>
      <c r="L653" s="19"/>
      <c r="M653" s="19"/>
      <c r="N653" s="51">
        <f t="shared" ref="N653:N716" si="69">(F653-F$4)^3</f>
        <v>-1.0994832209605279E-3</v>
      </c>
      <c r="O653" s="51">
        <f t="shared" ref="O653:O716" si="70">(F653-F$4)^4</f>
        <v>1.1347969017323066E-4</v>
      </c>
      <c r="Q653" s="11">
        <v>39030</v>
      </c>
      <c r="R653" s="10">
        <v>7180</v>
      </c>
      <c r="S653" s="10">
        <v>7300</v>
      </c>
      <c r="T653" s="10">
        <v>7180</v>
      </c>
      <c r="U653" s="10">
        <v>7270</v>
      </c>
      <c r="V653" s="10">
        <v>8282200</v>
      </c>
      <c r="W653" s="10">
        <v>7270</v>
      </c>
      <c r="X653" s="19">
        <f t="shared" ref="X653:X716" si="71">(W653-W652)/W653*100</f>
        <v>0.55020632737276476</v>
      </c>
      <c r="AF653" s="51">
        <f t="shared" si="67"/>
        <v>0.16680563957043312</v>
      </c>
      <c r="AG653" s="51">
        <f t="shared" ref="AG653:AG716" si="72">(X653-X$4)^4</f>
        <v>9.1822188508774757E-2</v>
      </c>
    </row>
    <row r="654" spans="1:33" s="1" customFormat="1">
      <c r="A654" s="18">
        <v>39031</v>
      </c>
      <c r="B654" s="19">
        <v>16133.91</v>
      </c>
      <c r="C654" s="19">
        <v>16280.66</v>
      </c>
      <c r="D654" s="19">
        <v>16104.74</v>
      </c>
      <c r="E654" s="19">
        <v>16112.43</v>
      </c>
      <c r="F654" s="19">
        <f t="shared" si="68"/>
        <v>-0.53461830400504096</v>
      </c>
      <c r="G654" s="19"/>
      <c r="H654" s="19"/>
      <c r="I654" s="19"/>
      <c r="J654" s="19"/>
      <c r="K654" s="19"/>
      <c r="L654" s="19"/>
      <c r="M654" s="19"/>
      <c r="N654" s="51">
        <f t="shared" si="69"/>
        <v>-0.1504271334729963</v>
      </c>
      <c r="O654" s="51">
        <f t="shared" si="70"/>
        <v>8.0002134238934722E-2</v>
      </c>
      <c r="Q654" s="11">
        <v>39031</v>
      </c>
      <c r="R654" s="10">
        <v>7210</v>
      </c>
      <c r="S654" s="10">
        <v>7230</v>
      </c>
      <c r="T654" s="10">
        <v>7140</v>
      </c>
      <c r="U654" s="10">
        <v>7140</v>
      </c>
      <c r="V654" s="10">
        <v>9875500</v>
      </c>
      <c r="W654" s="10">
        <v>7140</v>
      </c>
      <c r="X654" s="19">
        <f t="shared" si="71"/>
        <v>-1.8207282913165268</v>
      </c>
      <c r="AF654" s="51">
        <f t="shared" ref="AF654:AF717" si="73">(X654-X$4)^3</f>
        <v>-6.0331451745419882</v>
      </c>
      <c r="AG654" s="51">
        <f t="shared" si="72"/>
        <v>10.983102442179995</v>
      </c>
    </row>
    <row r="655" spans="1:33" s="1" customFormat="1">
      <c r="A655" s="18">
        <v>39034</v>
      </c>
      <c r="B655" s="19">
        <v>16016.42</v>
      </c>
      <c r="C655" s="19">
        <v>16067.46</v>
      </c>
      <c r="D655" s="19">
        <v>15913.86</v>
      </c>
      <c r="E655" s="19">
        <v>16022.49</v>
      </c>
      <c r="F655" s="19">
        <f t="shared" si="68"/>
        <v>-0.56133597212418618</v>
      </c>
      <c r="G655" s="19"/>
      <c r="H655" s="19"/>
      <c r="I655" s="19"/>
      <c r="J655" s="19"/>
      <c r="K655" s="19"/>
      <c r="L655" s="19"/>
      <c r="M655" s="19"/>
      <c r="N655" s="51">
        <f t="shared" si="69"/>
        <v>-0.17425612240534177</v>
      </c>
      <c r="O655" s="51">
        <f t="shared" si="70"/>
        <v>9.733089741324219E-2</v>
      </c>
      <c r="Q655" s="11">
        <v>39034</v>
      </c>
      <c r="R655" s="10">
        <v>7090</v>
      </c>
      <c r="S655" s="10">
        <v>7200</v>
      </c>
      <c r="T655" s="10">
        <v>7040</v>
      </c>
      <c r="U655" s="10">
        <v>7100</v>
      </c>
      <c r="V655" s="10">
        <v>7628900</v>
      </c>
      <c r="W655" s="10">
        <v>7100</v>
      </c>
      <c r="X655" s="19">
        <f t="shared" si="71"/>
        <v>-0.56338028169014087</v>
      </c>
      <c r="AF655" s="51">
        <f t="shared" si="73"/>
        <v>-0.17856053013381734</v>
      </c>
      <c r="AG655" s="51">
        <f t="shared" si="72"/>
        <v>0.10054966365657576</v>
      </c>
    </row>
    <row r="656" spans="1:33" s="1" customFormat="1">
      <c r="A656" s="18">
        <v>39035</v>
      </c>
      <c r="B656" s="19">
        <v>16178.81</v>
      </c>
      <c r="C656" s="19">
        <v>16318.05</v>
      </c>
      <c r="D656" s="19">
        <v>16176.02</v>
      </c>
      <c r="E656" s="19">
        <v>16289.55</v>
      </c>
      <c r="F656" s="19">
        <f t="shared" si="68"/>
        <v>1.6394559702385854</v>
      </c>
      <c r="G656" s="19"/>
      <c r="H656" s="19"/>
      <c r="I656" s="19"/>
      <c r="J656" s="19"/>
      <c r="K656" s="19"/>
      <c r="L656" s="19"/>
      <c r="M656" s="19"/>
      <c r="N656" s="51">
        <f t="shared" si="69"/>
        <v>4.4290520135831626</v>
      </c>
      <c r="O656" s="51">
        <f t="shared" si="70"/>
        <v>7.2735714170502108</v>
      </c>
      <c r="Q656" s="11">
        <v>39035</v>
      </c>
      <c r="R656" s="10">
        <v>7190</v>
      </c>
      <c r="S656" s="10">
        <v>7300</v>
      </c>
      <c r="T656" s="10">
        <v>7170</v>
      </c>
      <c r="U656" s="10">
        <v>7260</v>
      </c>
      <c r="V656" s="10">
        <v>9790400</v>
      </c>
      <c r="W656" s="10">
        <v>7260</v>
      </c>
      <c r="X656" s="19">
        <f t="shared" si="71"/>
        <v>2.2038567493112948</v>
      </c>
      <c r="AF656" s="51">
        <f t="shared" si="73"/>
        <v>10.708000772021107</v>
      </c>
      <c r="AG656" s="51">
        <f t="shared" si="72"/>
        <v>23.601767351607783</v>
      </c>
    </row>
    <row r="657" spans="1:33" s="1" customFormat="1">
      <c r="A657" s="18">
        <v>39036</v>
      </c>
      <c r="B657" s="19">
        <v>16348.74</v>
      </c>
      <c r="C657" s="19">
        <v>16373.48</v>
      </c>
      <c r="D657" s="19">
        <v>16243.47</v>
      </c>
      <c r="E657" s="19">
        <v>16243.47</v>
      </c>
      <c r="F657" s="19">
        <f t="shared" si="68"/>
        <v>-0.28368322778322569</v>
      </c>
      <c r="G657" s="19"/>
      <c r="H657" s="19"/>
      <c r="I657" s="19"/>
      <c r="J657" s="19"/>
      <c r="K657" s="19"/>
      <c r="L657" s="19"/>
      <c r="M657" s="19"/>
      <c r="N657" s="51">
        <f t="shared" si="69"/>
        <v>-2.216390201811258E-2</v>
      </c>
      <c r="O657" s="51">
        <f t="shared" si="70"/>
        <v>6.2257970893987028E-3</v>
      </c>
      <c r="Q657" s="11">
        <v>39036</v>
      </c>
      <c r="R657" s="10">
        <v>7320</v>
      </c>
      <c r="S657" s="10">
        <v>7370</v>
      </c>
      <c r="T657" s="10">
        <v>7270</v>
      </c>
      <c r="U657" s="10">
        <v>7290</v>
      </c>
      <c r="V657" s="10">
        <v>7675200</v>
      </c>
      <c r="W657" s="10">
        <v>7290</v>
      </c>
      <c r="X657" s="19">
        <f t="shared" si="71"/>
        <v>0.41152263374485598</v>
      </c>
      <c r="AF657" s="51">
        <f t="shared" si="73"/>
        <v>6.9827863287743736E-2</v>
      </c>
      <c r="AG657" s="51">
        <f t="shared" si="72"/>
        <v>2.8754445953915731E-2</v>
      </c>
    </row>
    <row r="658" spans="1:33" s="1" customFormat="1">
      <c r="A658" s="18">
        <v>39037</v>
      </c>
      <c r="B658" s="19">
        <v>16292.48</v>
      </c>
      <c r="C658" s="19">
        <v>16367.1</v>
      </c>
      <c r="D658" s="19">
        <v>16143.7</v>
      </c>
      <c r="E658" s="19">
        <v>16163.87</v>
      </c>
      <c r="F658" s="19">
        <f t="shared" si="68"/>
        <v>-0.49245632388777283</v>
      </c>
      <c r="G658" s="19"/>
      <c r="H658" s="19"/>
      <c r="I658" s="19"/>
      <c r="J658" s="19"/>
      <c r="K658" s="19"/>
      <c r="L658" s="19"/>
      <c r="M658" s="19"/>
      <c r="N658" s="51">
        <f t="shared" si="69"/>
        <v>-0.11741229301001291</v>
      </c>
      <c r="O658" s="51">
        <f t="shared" si="70"/>
        <v>5.7493413314620399E-2</v>
      </c>
      <c r="Q658" s="11">
        <v>39037</v>
      </c>
      <c r="R658" s="10">
        <v>7290</v>
      </c>
      <c r="S658" s="10">
        <v>7340</v>
      </c>
      <c r="T658" s="10">
        <v>7210</v>
      </c>
      <c r="U658" s="10">
        <v>7230</v>
      </c>
      <c r="V658" s="10">
        <v>5322700</v>
      </c>
      <c r="W658" s="10">
        <v>7230</v>
      </c>
      <c r="X658" s="19">
        <f t="shared" si="71"/>
        <v>-0.82987551867219922</v>
      </c>
      <c r="AF658" s="51">
        <f t="shared" si="73"/>
        <v>-0.5709766599292706</v>
      </c>
      <c r="AG658" s="51">
        <f t="shared" si="72"/>
        <v>0.47368664554130474</v>
      </c>
    </row>
    <row r="659" spans="1:33" s="1" customFormat="1">
      <c r="A659" s="18">
        <v>39038</v>
      </c>
      <c r="B659" s="19">
        <v>16182.31</v>
      </c>
      <c r="C659" s="19">
        <v>16238.26</v>
      </c>
      <c r="D659" s="19">
        <v>16067.27</v>
      </c>
      <c r="E659" s="19">
        <v>16091.73</v>
      </c>
      <c r="F659" s="19">
        <f t="shared" si="68"/>
        <v>-0.44830481247200415</v>
      </c>
      <c r="G659" s="19"/>
      <c r="H659" s="19"/>
      <c r="I659" s="19"/>
      <c r="J659" s="19"/>
      <c r="K659" s="19"/>
      <c r="L659" s="19"/>
      <c r="M659" s="19"/>
      <c r="N659" s="51">
        <f t="shared" si="69"/>
        <v>-8.8430193831241205E-2</v>
      </c>
      <c r="O659" s="51">
        <f t="shared" si="70"/>
        <v>3.9397388577270973E-2</v>
      </c>
      <c r="Q659" s="11">
        <v>39038</v>
      </c>
      <c r="R659" s="10">
        <v>7230</v>
      </c>
      <c r="S659" s="10">
        <v>7310</v>
      </c>
      <c r="T659" s="10">
        <v>7160</v>
      </c>
      <c r="U659" s="10">
        <v>7260</v>
      </c>
      <c r="V659" s="10">
        <v>7190400</v>
      </c>
      <c r="W659" s="10">
        <v>7260</v>
      </c>
      <c r="X659" s="19">
        <f t="shared" si="71"/>
        <v>0.41322314049586778</v>
      </c>
      <c r="AF659" s="51">
        <f t="shared" si="73"/>
        <v>7.069651228167631E-2</v>
      </c>
      <c r="AG659" s="51">
        <f t="shared" si="72"/>
        <v>2.9232367194356408E-2</v>
      </c>
    </row>
    <row r="660" spans="1:33" s="1" customFormat="1">
      <c r="A660" s="18">
        <v>39041</v>
      </c>
      <c r="B660" s="19">
        <v>16004.34</v>
      </c>
      <c r="C660" s="19">
        <v>16036.18</v>
      </c>
      <c r="D660" s="19">
        <v>15725.94</v>
      </c>
      <c r="E660" s="19">
        <v>15725.94</v>
      </c>
      <c r="F660" s="19">
        <f t="shared" si="68"/>
        <v>-2.3260294774112014</v>
      </c>
      <c r="G660" s="19"/>
      <c r="H660" s="19"/>
      <c r="I660" s="19"/>
      <c r="J660" s="19"/>
      <c r="K660" s="19"/>
      <c r="L660" s="19"/>
      <c r="M660" s="19"/>
      <c r="N660" s="51">
        <f t="shared" si="69"/>
        <v>-12.539627816022918</v>
      </c>
      <c r="O660" s="51">
        <f t="shared" si="70"/>
        <v>29.132618974357619</v>
      </c>
      <c r="Q660" s="11">
        <v>39041</v>
      </c>
      <c r="R660" s="10">
        <v>7230</v>
      </c>
      <c r="S660" s="10">
        <v>7230</v>
      </c>
      <c r="T660" s="10">
        <v>6950</v>
      </c>
      <c r="U660" s="10">
        <v>6960</v>
      </c>
      <c r="V660" s="10">
        <v>13174200</v>
      </c>
      <c r="W660" s="10">
        <v>6960</v>
      </c>
      <c r="X660" s="19">
        <f t="shared" si="71"/>
        <v>-4.3103448275862073</v>
      </c>
      <c r="AF660" s="51">
        <f t="shared" si="73"/>
        <v>-80.067283818309946</v>
      </c>
      <c r="AG660" s="51">
        <f t="shared" si="72"/>
        <v>345.09616082633914</v>
      </c>
    </row>
    <row r="661" spans="1:33" s="1" customFormat="1">
      <c r="A661" s="18">
        <v>39042</v>
      </c>
      <c r="B661" s="19">
        <v>15766.43</v>
      </c>
      <c r="C661" s="19">
        <v>15817.73</v>
      </c>
      <c r="D661" s="19">
        <v>15696.22</v>
      </c>
      <c r="E661" s="19">
        <v>15734.14</v>
      </c>
      <c r="F661" s="19">
        <f t="shared" si="68"/>
        <v>5.2115972020071698E-2</v>
      </c>
      <c r="G661" s="19"/>
      <c r="H661" s="19"/>
      <c r="I661" s="19"/>
      <c r="J661" s="19"/>
      <c r="K661" s="19"/>
      <c r="L661" s="19"/>
      <c r="M661" s="19"/>
      <c r="N661" s="51">
        <f t="shared" si="69"/>
        <v>1.6547945107363778E-4</v>
      </c>
      <c r="O661" s="51">
        <f t="shared" si="70"/>
        <v>9.085010399715318E-6</v>
      </c>
      <c r="Q661" s="11">
        <v>39042</v>
      </c>
      <c r="R661" s="10">
        <v>6940</v>
      </c>
      <c r="S661" s="10">
        <v>6960</v>
      </c>
      <c r="T661" s="10">
        <v>6880</v>
      </c>
      <c r="U661" s="10">
        <v>6950</v>
      </c>
      <c r="V661" s="10">
        <v>13405000</v>
      </c>
      <c r="W661" s="10">
        <v>6950</v>
      </c>
      <c r="X661" s="19">
        <f t="shared" si="71"/>
        <v>-0.14388489208633093</v>
      </c>
      <c r="AF661" s="51">
        <f t="shared" si="73"/>
        <v>-2.9622274865102253E-3</v>
      </c>
      <c r="AG661" s="51">
        <f t="shared" si="72"/>
        <v>4.2542650436342756E-4</v>
      </c>
    </row>
    <row r="662" spans="1:33" s="1" customFormat="1">
      <c r="A662" s="18">
        <v>39043</v>
      </c>
      <c r="B662" s="19">
        <v>15680.53</v>
      </c>
      <c r="C662" s="19">
        <v>15914.23</v>
      </c>
      <c r="D662" s="19">
        <v>15675.48</v>
      </c>
      <c r="E662" s="19">
        <v>15914.23</v>
      </c>
      <c r="F662" s="19">
        <f t="shared" si="68"/>
        <v>1.1316287372998892</v>
      </c>
      <c r="G662" s="19"/>
      <c r="H662" s="19"/>
      <c r="I662" s="19"/>
      <c r="J662" s="19"/>
      <c r="K662" s="19"/>
      <c r="L662" s="19"/>
      <c r="M662" s="19"/>
      <c r="N662" s="51">
        <f t="shared" si="69"/>
        <v>1.4598714762423231</v>
      </c>
      <c r="O662" s="51">
        <f t="shared" si="70"/>
        <v>1.6560985015931664</v>
      </c>
      <c r="Q662" s="11">
        <v>39043</v>
      </c>
      <c r="R662" s="10">
        <v>6950</v>
      </c>
      <c r="S662" s="10">
        <v>7040</v>
      </c>
      <c r="T662" s="10">
        <v>6920</v>
      </c>
      <c r="U662" s="10">
        <v>7010</v>
      </c>
      <c r="V662" s="10">
        <v>8053500</v>
      </c>
      <c r="W662" s="10">
        <v>7010</v>
      </c>
      <c r="X662" s="19">
        <f t="shared" si="71"/>
        <v>0.85592011412268187</v>
      </c>
      <c r="AF662" s="51">
        <f t="shared" si="73"/>
        <v>0.62763517607597252</v>
      </c>
      <c r="AG662" s="51">
        <f t="shared" si="72"/>
        <v>0.53737365082495381</v>
      </c>
    </row>
    <row r="663" spans="1:33" s="1" customFormat="1">
      <c r="A663" s="18">
        <v>39045</v>
      </c>
      <c r="B663" s="19">
        <v>15784.26</v>
      </c>
      <c r="C663" s="19">
        <v>15789.89</v>
      </c>
      <c r="D663" s="19">
        <v>15639.19</v>
      </c>
      <c r="E663" s="19">
        <v>15734.6</v>
      </c>
      <c r="F663" s="19">
        <f t="shared" si="68"/>
        <v>-1.1416241912727314</v>
      </c>
      <c r="G663" s="19"/>
      <c r="H663" s="19"/>
      <c r="I663" s="19"/>
      <c r="J663" s="19"/>
      <c r="K663" s="19"/>
      <c r="L663" s="19"/>
      <c r="M663" s="19"/>
      <c r="N663" s="51">
        <f t="shared" si="69"/>
        <v>-1.4770221947592281</v>
      </c>
      <c r="O663" s="51">
        <f t="shared" si="70"/>
        <v>1.6820905146503753</v>
      </c>
      <c r="Q663" s="11">
        <v>39045</v>
      </c>
      <c r="R663" s="10">
        <v>6870</v>
      </c>
      <c r="S663" s="10">
        <v>6910</v>
      </c>
      <c r="T663" s="10">
        <v>6860</v>
      </c>
      <c r="U663" s="10">
        <v>6890</v>
      </c>
      <c r="V663" s="10">
        <v>7766400</v>
      </c>
      <c r="W663" s="10">
        <v>6890</v>
      </c>
      <c r="X663" s="19">
        <f t="shared" si="71"/>
        <v>-1.741654571843251</v>
      </c>
      <c r="AF663" s="51">
        <f t="shared" si="73"/>
        <v>-5.2806298331663646</v>
      </c>
      <c r="AG663" s="51">
        <f t="shared" si="72"/>
        <v>9.1956189503360815</v>
      </c>
    </row>
    <row r="664" spans="1:33" s="1" customFormat="1">
      <c r="A664" s="18">
        <v>39048</v>
      </c>
      <c r="B664" s="19">
        <v>15615.56</v>
      </c>
      <c r="C664" s="19">
        <v>15912.11</v>
      </c>
      <c r="D664" s="19">
        <v>15615.56</v>
      </c>
      <c r="E664" s="19">
        <v>15885.38</v>
      </c>
      <c r="F664" s="19">
        <f t="shared" si="68"/>
        <v>0.94917464989820111</v>
      </c>
      <c r="G664" s="19"/>
      <c r="H664" s="19"/>
      <c r="I664" s="19"/>
      <c r="J664" s="19"/>
      <c r="K664" s="19"/>
      <c r="L664" s="19"/>
      <c r="M664" s="19"/>
      <c r="N664" s="51">
        <f t="shared" si="69"/>
        <v>0.86269215913752795</v>
      </c>
      <c r="O664" s="51">
        <f t="shared" si="70"/>
        <v>0.82124827011981039</v>
      </c>
      <c r="Q664" s="11">
        <v>39048</v>
      </c>
      <c r="R664" s="10">
        <v>6790</v>
      </c>
      <c r="S664" s="10">
        <v>6880</v>
      </c>
      <c r="T664" s="10">
        <v>6780</v>
      </c>
      <c r="U664" s="10">
        <v>6880</v>
      </c>
      <c r="V664" s="10">
        <v>9890500</v>
      </c>
      <c r="W664" s="10">
        <v>6880</v>
      </c>
      <c r="X664" s="19">
        <f t="shared" si="71"/>
        <v>-0.14534883720930233</v>
      </c>
      <c r="AF664" s="51">
        <f t="shared" si="73"/>
        <v>-3.0537394209800995E-3</v>
      </c>
      <c r="AG664" s="51">
        <f t="shared" si="72"/>
        <v>4.4303968942087428E-4</v>
      </c>
    </row>
    <row r="665" spans="1:33" s="1" customFormat="1">
      <c r="A665" s="18">
        <v>39049</v>
      </c>
      <c r="B665" s="19">
        <v>15711.72</v>
      </c>
      <c r="C665" s="19">
        <v>15855.26</v>
      </c>
      <c r="D665" s="19">
        <v>15653.69</v>
      </c>
      <c r="E665" s="19">
        <v>15855.26</v>
      </c>
      <c r="F665" s="19">
        <f t="shared" si="68"/>
        <v>-0.18996850256633432</v>
      </c>
      <c r="G665" s="19"/>
      <c r="H665" s="19"/>
      <c r="I665" s="19"/>
      <c r="J665" s="19"/>
      <c r="K665" s="19"/>
      <c r="L665" s="19"/>
      <c r="M665" s="19"/>
      <c r="N665" s="51">
        <f t="shared" si="69"/>
        <v>-6.5584550140907116E-3</v>
      </c>
      <c r="O665" s="51">
        <f t="shared" si="70"/>
        <v>1.2276334836638398E-3</v>
      </c>
      <c r="Q665" s="11">
        <v>39049</v>
      </c>
      <c r="R665" s="10">
        <v>6810</v>
      </c>
      <c r="S665" s="10">
        <v>6840</v>
      </c>
      <c r="T665" s="10">
        <v>6760</v>
      </c>
      <c r="U665" s="10">
        <v>6830</v>
      </c>
      <c r="V665" s="10">
        <v>10443900</v>
      </c>
      <c r="W665" s="10">
        <v>6830</v>
      </c>
      <c r="X665" s="19">
        <f t="shared" si="71"/>
        <v>-0.7320644216691069</v>
      </c>
      <c r="AF665" s="51">
        <f t="shared" si="73"/>
        <v>-0.3918963374599454</v>
      </c>
      <c r="AG665" s="51">
        <f t="shared" si="72"/>
        <v>0.28678841667781269</v>
      </c>
    </row>
    <row r="666" spans="1:33" s="1" customFormat="1">
      <c r="A666" s="18">
        <v>39050</v>
      </c>
      <c r="B666" s="19">
        <v>15948.69</v>
      </c>
      <c r="C666" s="19">
        <v>16126.35</v>
      </c>
      <c r="D666" s="19">
        <v>15945.07</v>
      </c>
      <c r="E666" s="19">
        <v>16076.2</v>
      </c>
      <c r="F666" s="19">
        <f t="shared" si="68"/>
        <v>1.3743297545439874</v>
      </c>
      <c r="G666" s="19"/>
      <c r="H666" s="19"/>
      <c r="I666" s="19"/>
      <c r="J666" s="19"/>
      <c r="K666" s="19"/>
      <c r="L666" s="19"/>
      <c r="M666" s="19"/>
      <c r="N666" s="51">
        <f t="shared" si="69"/>
        <v>2.6116234075419924</v>
      </c>
      <c r="O666" s="51">
        <f t="shared" si="70"/>
        <v>3.5965055647901463</v>
      </c>
      <c r="Q666" s="11">
        <v>39050</v>
      </c>
      <c r="R666" s="10">
        <v>6850</v>
      </c>
      <c r="S666" s="10">
        <v>6970</v>
      </c>
      <c r="T666" s="10">
        <v>6840</v>
      </c>
      <c r="U666" s="10">
        <v>6930</v>
      </c>
      <c r="V666" s="10">
        <v>8249000</v>
      </c>
      <c r="W666" s="10">
        <v>6930</v>
      </c>
      <c r="X666" s="19">
        <f t="shared" si="71"/>
        <v>1.4430014430014431</v>
      </c>
      <c r="AF666" s="51">
        <f t="shared" si="73"/>
        <v>3.0063674997137282</v>
      </c>
      <c r="AG666" s="51">
        <f t="shared" si="72"/>
        <v>4.3389977387442151</v>
      </c>
    </row>
    <row r="667" spans="1:33" s="1" customFormat="1">
      <c r="A667" s="18">
        <v>39051</v>
      </c>
      <c r="B667" s="19">
        <v>16183.3</v>
      </c>
      <c r="C667" s="19">
        <v>16274.33</v>
      </c>
      <c r="D667" s="19">
        <v>16152.85</v>
      </c>
      <c r="E667" s="19">
        <v>16274.33</v>
      </c>
      <c r="F667" s="19">
        <f t="shared" si="68"/>
        <v>1.2174387517028302</v>
      </c>
      <c r="G667" s="19"/>
      <c r="H667" s="19"/>
      <c r="I667" s="19"/>
      <c r="J667" s="19"/>
      <c r="K667" s="19"/>
      <c r="L667" s="19"/>
      <c r="M667" s="19"/>
      <c r="N667" s="51">
        <f t="shared" si="69"/>
        <v>1.8168480267002665</v>
      </c>
      <c r="O667" s="51">
        <f t="shared" si="70"/>
        <v>2.2169614193915601</v>
      </c>
      <c r="Q667" s="11">
        <v>39051</v>
      </c>
      <c r="R667" s="10">
        <v>7030</v>
      </c>
      <c r="S667" s="10">
        <v>7050</v>
      </c>
      <c r="T667" s="10">
        <v>6930</v>
      </c>
      <c r="U667" s="10">
        <v>7020</v>
      </c>
      <c r="V667" s="10">
        <v>10106800</v>
      </c>
      <c r="W667" s="10">
        <v>7020</v>
      </c>
      <c r="X667" s="19">
        <f t="shared" si="71"/>
        <v>1.2820512820512819</v>
      </c>
      <c r="AF667" s="51">
        <f t="shared" si="73"/>
        <v>2.1085714055557188</v>
      </c>
      <c r="AG667" s="51">
        <f t="shared" si="72"/>
        <v>2.7038613444763202</v>
      </c>
    </row>
    <row r="668" spans="1:33" s="1" customFormat="1">
      <c r="A668" s="18">
        <v>39052</v>
      </c>
      <c r="B668" s="19">
        <v>16313.02</v>
      </c>
      <c r="C668" s="19">
        <v>16376.3</v>
      </c>
      <c r="D668" s="19">
        <v>16242.01</v>
      </c>
      <c r="E668" s="19">
        <v>16321.78</v>
      </c>
      <c r="F668" s="19">
        <f t="shared" si="68"/>
        <v>0.29071584104185161</v>
      </c>
      <c r="G668" s="19"/>
      <c r="H668" s="19"/>
      <c r="I668" s="19"/>
      <c r="J668" s="19"/>
      <c r="K668" s="19"/>
      <c r="L668" s="19"/>
      <c r="M668" s="19"/>
      <c r="N668" s="51">
        <f t="shared" si="69"/>
        <v>2.5283010961077313E-2</v>
      </c>
      <c r="O668" s="51">
        <f t="shared" si="70"/>
        <v>7.4205892112559312E-3</v>
      </c>
      <c r="Q668" s="11">
        <v>39052</v>
      </c>
      <c r="R668" s="10">
        <v>6990</v>
      </c>
      <c r="S668" s="10">
        <v>7040</v>
      </c>
      <c r="T668" s="10">
        <v>6930</v>
      </c>
      <c r="U668" s="10">
        <v>6980</v>
      </c>
      <c r="V668" s="10">
        <v>7742800</v>
      </c>
      <c r="W668" s="10">
        <v>6980</v>
      </c>
      <c r="X668" s="19">
        <f t="shared" si="71"/>
        <v>-0.57306590257879653</v>
      </c>
      <c r="AF668" s="51">
        <f t="shared" si="73"/>
        <v>-0.18793372293795108</v>
      </c>
      <c r="AG668" s="51">
        <f t="shared" si="72"/>
        <v>0.10764808033149281</v>
      </c>
    </row>
    <row r="669" spans="1:33" s="1" customFormat="1">
      <c r="A669" s="18">
        <v>39055</v>
      </c>
      <c r="B669" s="19">
        <v>16263.98</v>
      </c>
      <c r="C669" s="19">
        <v>16362.04</v>
      </c>
      <c r="D669" s="19">
        <v>16185.92</v>
      </c>
      <c r="E669" s="19">
        <v>16303.59</v>
      </c>
      <c r="F669" s="19">
        <f t="shared" si="68"/>
        <v>-0.11157051913106567</v>
      </c>
      <c r="G669" s="19"/>
      <c r="H669" s="19"/>
      <c r="I669" s="19"/>
      <c r="J669" s="19"/>
      <c r="K669" s="19"/>
      <c r="L669" s="19"/>
      <c r="M669" s="19"/>
      <c r="N669" s="51">
        <f t="shared" si="69"/>
        <v>-1.2873933512021034E-3</v>
      </c>
      <c r="O669" s="51">
        <f t="shared" si="70"/>
        <v>1.4004953864217232E-4</v>
      </c>
      <c r="Q669" s="11">
        <v>39055</v>
      </c>
      <c r="R669" s="10">
        <v>6980</v>
      </c>
      <c r="S669" s="10">
        <v>6990</v>
      </c>
      <c r="T669" s="10">
        <v>6900</v>
      </c>
      <c r="U669" s="10">
        <v>6960</v>
      </c>
      <c r="V669" s="10">
        <v>9251200</v>
      </c>
      <c r="W669" s="10">
        <v>6960</v>
      </c>
      <c r="X669" s="19">
        <f t="shared" si="71"/>
        <v>-0.28735632183908044</v>
      </c>
      <c r="AF669" s="51">
        <f t="shared" si="73"/>
        <v>-2.3661784668979276E-2</v>
      </c>
      <c r="AG669" s="51">
        <f t="shared" si="72"/>
        <v>6.7930268378319702E-3</v>
      </c>
    </row>
    <row r="670" spans="1:33" s="1" customFormat="1">
      <c r="A670" s="18">
        <v>39056</v>
      </c>
      <c r="B670" s="19">
        <v>16370.56</v>
      </c>
      <c r="C670" s="19">
        <v>16400.14</v>
      </c>
      <c r="D670" s="19">
        <v>16239.28</v>
      </c>
      <c r="E670" s="19">
        <v>16265.76</v>
      </c>
      <c r="F670" s="19">
        <f t="shared" si="68"/>
        <v>-0.23257443857526441</v>
      </c>
      <c r="G670" s="19"/>
      <c r="H670" s="19"/>
      <c r="I670" s="19"/>
      <c r="J670" s="19"/>
      <c r="K670" s="19"/>
      <c r="L670" s="19"/>
      <c r="M670" s="19"/>
      <c r="N670" s="51">
        <f t="shared" si="69"/>
        <v>-1.213358798093819E-2</v>
      </c>
      <c r="O670" s="51">
        <f t="shared" si="70"/>
        <v>2.7881683399685231E-3</v>
      </c>
      <c r="Q670" s="11">
        <v>39056</v>
      </c>
      <c r="R670" s="10">
        <v>6970</v>
      </c>
      <c r="S670" s="10">
        <v>6980</v>
      </c>
      <c r="T670" s="10">
        <v>6890</v>
      </c>
      <c r="U670" s="10">
        <v>6910</v>
      </c>
      <c r="V670" s="10">
        <v>9723900</v>
      </c>
      <c r="W670" s="10">
        <v>6910</v>
      </c>
      <c r="X670" s="19">
        <f t="shared" si="71"/>
        <v>-0.72358900144717797</v>
      </c>
      <c r="AF670" s="51">
        <f t="shared" si="73"/>
        <v>-0.37843699826851068</v>
      </c>
      <c r="AG670" s="51">
        <f t="shared" si="72"/>
        <v>0.27373150510954386</v>
      </c>
    </row>
    <row r="671" spans="1:33" s="1" customFormat="1">
      <c r="A671" s="18">
        <v>39057</v>
      </c>
      <c r="B671" s="19">
        <v>16309.8</v>
      </c>
      <c r="C671" s="19">
        <v>16401.310000000001</v>
      </c>
      <c r="D671" s="19">
        <v>16254.45</v>
      </c>
      <c r="E671" s="19">
        <v>16371.28</v>
      </c>
      <c r="F671" s="19">
        <f t="shared" si="68"/>
        <v>0.64454337107422532</v>
      </c>
      <c r="G671" s="19"/>
      <c r="H671" s="19"/>
      <c r="I671" s="19"/>
      <c r="J671" s="19"/>
      <c r="K671" s="19"/>
      <c r="L671" s="19"/>
      <c r="M671" s="19"/>
      <c r="N671" s="51">
        <f t="shared" si="69"/>
        <v>0.27125281991597588</v>
      </c>
      <c r="O671" s="51">
        <f t="shared" si="70"/>
        <v>0.17558969144890282</v>
      </c>
      <c r="Q671" s="11">
        <v>39057</v>
      </c>
      <c r="R671" s="10">
        <v>6900</v>
      </c>
      <c r="S671" s="10">
        <v>6990</v>
      </c>
      <c r="T671" s="10">
        <v>6860</v>
      </c>
      <c r="U671" s="10">
        <v>6980</v>
      </c>
      <c r="V671" s="10">
        <v>8338500</v>
      </c>
      <c r="W671" s="10">
        <v>6980</v>
      </c>
      <c r="X671" s="19">
        <f t="shared" si="71"/>
        <v>1.002865329512894</v>
      </c>
      <c r="AF671" s="51">
        <f t="shared" si="73"/>
        <v>1.0094288620169407</v>
      </c>
      <c r="AG671" s="51">
        <f t="shared" si="72"/>
        <v>1.0125915311086982</v>
      </c>
    </row>
    <row r="672" spans="1:33" s="1" customFormat="1">
      <c r="A672" s="18">
        <v>39058</v>
      </c>
      <c r="B672" s="19">
        <v>16461.91</v>
      </c>
      <c r="C672" s="19">
        <v>16550.73</v>
      </c>
      <c r="D672" s="19">
        <v>16416.3</v>
      </c>
      <c r="E672" s="19">
        <v>16473.36</v>
      </c>
      <c r="F672" s="19">
        <f t="shared" si="68"/>
        <v>0.6196671474429013</v>
      </c>
      <c r="G672" s="19"/>
      <c r="H672" s="19"/>
      <c r="I672" s="19"/>
      <c r="J672" s="19"/>
      <c r="K672" s="19"/>
      <c r="L672" s="19"/>
      <c r="M672" s="19"/>
      <c r="N672" s="51">
        <f t="shared" si="69"/>
        <v>0.24116720987792267</v>
      </c>
      <c r="O672" s="51">
        <f t="shared" si="70"/>
        <v>0.15011508803109588</v>
      </c>
      <c r="Q672" s="11">
        <v>39058</v>
      </c>
      <c r="R672" s="10">
        <v>7010</v>
      </c>
      <c r="S672" s="10">
        <v>7090</v>
      </c>
      <c r="T672" s="10">
        <v>6990</v>
      </c>
      <c r="U672" s="10">
        <v>7030</v>
      </c>
      <c r="V672" s="10">
        <v>8827700</v>
      </c>
      <c r="W672" s="10">
        <v>7030</v>
      </c>
      <c r="X672" s="19">
        <f t="shared" si="71"/>
        <v>0.71123755334281646</v>
      </c>
      <c r="AF672" s="51">
        <f t="shared" si="73"/>
        <v>0.36019237262973836</v>
      </c>
      <c r="AG672" s="51">
        <f t="shared" si="72"/>
        <v>0.25627880055038238</v>
      </c>
    </row>
    <row r="673" spans="1:33" s="1" customFormat="1">
      <c r="A673" s="18">
        <v>39059</v>
      </c>
      <c r="B673" s="19">
        <v>16429.8</v>
      </c>
      <c r="C673" s="10">
        <v>16493</v>
      </c>
      <c r="D673" s="19">
        <v>16387.8</v>
      </c>
      <c r="E673" s="19">
        <v>16417.82</v>
      </c>
      <c r="F673" s="19">
        <f t="shared" si="68"/>
        <v>-0.33829095458471875</v>
      </c>
      <c r="G673" s="19"/>
      <c r="H673" s="19"/>
      <c r="I673" s="19"/>
      <c r="J673" s="19"/>
      <c r="K673" s="19"/>
      <c r="L673" s="19"/>
      <c r="M673" s="19"/>
      <c r="N673" s="51">
        <f t="shared" si="69"/>
        <v>-3.7765918159860093E-2</v>
      </c>
      <c r="O673" s="51">
        <f t="shared" si="70"/>
        <v>1.2670684104363278E-2</v>
      </c>
      <c r="Q673" s="11">
        <v>39059</v>
      </c>
      <c r="R673" s="10">
        <v>7010</v>
      </c>
      <c r="S673" s="10">
        <v>7080</v>
      </c>
      <c r="T673" s="10">
        <v>7000</v>
      </c>
      <c r="U673" s="10">
        <v>7040</v>
      </c>
      <c r="V673" s="10">
        <v>12401100</v>
      </c>
      <c r="W673" s="10">
        <v>7040</v>
      </c>
      <c r="X673" s="19">
        <f t="shared" si="71"/>
        <v>0.14204545454545456</v>
      </c>
      <c r="AF673" s="51">
        <f t="shared" si="73"/>
        <v>2.882279090951415E-3</v>
      </c>
      <c r="AG673" s="51">
        <f t="shared" si="72"/>
        <v>4.1018651146853185E-4</v>
      </c>
    </row>
    <row r="674" spans="1:33" s="1" customFormat="1">
      <c r="A674" s="18">
        <v>39062</v>
      </c>
      <c r="B674" s="19">
        <v>16487.3</v>
      </c>
      <c r="C674" s="19">
        <v>16608.97</v>
      </c>
      <c r="D674" s="19">
        <v>16470.400000000001</v>
      </c>
      <c r="E674" s="19">
        <v>16527.990000000002</v>
      </c>
      <c r="F674" s="19">
        <f t="shared" si="68"/>
        <v>0.66656623098151602</v>
      </c>
      <c r="G674" s="19"/>
      <c r="H674" s="19"/>
      <c r="I674" s="19"/>
      <c r="J674" s="19"/>
      <c r="K674" s="19"/>
      <c r="L674" s="19"/>
      <c r="M674" s="19"/>
      <c r="N674" s="51">
        <f t="shared" si="69"/>
        <v>0.29989037338199143</v>
      </c>
      <c r="O674" s="51">
        <f t="shared" si="70"/>
        <v>0.20073204075750542</v>
      </c>
      <c r="Q674" s="11">
        <v>39062</v>
      </c>
      <c r="R674" s="10">
        <v>7070</v>
      </c>
      <c r="S674" s="10">
        <v>7180</v>
      </c>
      <c r="T674" s="10">
        <v>7070</v>
      </c>
      <c r="U674" s="10">
        <v>7140</v>
      </c>
      <c r="V674" s="10">
        <v>9986600</v>
      </c>
      <c r="W674" s="10">
        <v>7140</v>
      </c>
      <c r="X674" s="19">
        <f t="shared" si="71"/>
        <v>1.400560224089636</v>
      </c>
      <c r="AF674" s="51">
        <f t="shared" si="73"/>
        <v>2.748871648614081</v>
      </c>
      <c r="AG674" s="51">
        <f t="shared" si="72"/>
        <v>3.8506964338306142</v>
      </c>
    </row>
    <row r="675" spans="1:33" s="1" customFormat="1">
      <c r="A675" s="18">
        <v>39063</v>
      </c>
      <c r="B675" s="19">
        <v>16621.689999999999</v>
      </c>
      <c r="C675" s="19">
        <v>16682.650000000001</v>
      </c>
      <c r="D675" s="19">
        <v>16583.78</v>
      </c>
      <c r="E675" s="19">
        <v>16637.78</v>
      </c>
      <c r="F675" s="19">
        <f t="shared" si="68"/>
        <v>0.65988371044693006</v>
      </c>
      <c r="G675" s="19"/>
      <c r="H675" s="19"/>
      <c r="I675" s="19"/>
      <c r="J675" s="19"/>
      <c r="K675" s="19"/>
      <c r="L675" s="19"/>
      <c r="M675" s="19"/>
      <c r="N675" s="51">
        <f t="shared" si="69"/>
        <v>0.29099781182218115</v>
      </c>
      <c r="O675" s="51">
        <f t="shared" si="70"/>
        <v>0.19283519339002866</v>
      </c>
      <c r="Q675" s="11">
        <v>39063</v>
      </c>
      <c r="R675" s="10">
        <v>7200</v>
      </c>
      <c r="S675" s="10">
        <v>7240</v>
      </c>
      <c r="T675" s="10">
        <v>7150</v>
      </c>
      <c r="U675" s="10">
        <v>7230</v>
      </c>
      <c r="V675" s="10">
        <v>11328900</v>
      </c>
      <c r="W675" s="10">
        <v>7230</v>
      </c>
      <c r="X675" s="19">
        <f t="shared" si="71"/>
        <v>1.2448132780082988</v>
      </c>
      <c r="AF675" s="51">
        <f t="shared" si="73"/>
        <v>1.930158157927943</v>
      </c>
      <c r="AG675" s="51">
        <f t="shared" si="72"/>
        <v>2.403203395664649</v>
      </c>
    </row>
    <row r="676" spans="1:33" s="1" customFormat="1">
      <c r="A676" s="18">
        <v>39064</v>
      </c>
      <c r="B676" s="19">
        <v>16609.25</v>
      </c>
      <c r="C676" s="19">
        <v>16692.93</v>
      </c>
      <c r="D676" s="19">
        <v>16589.73</v>
      </c>
      <c r="E676" s="19">
        <v>16692.93</v>
      </c>
      <c r="F676" s="19">
        <f t="shared" si="68"/>
        <v>0.33037938816014595</v>
      </c>
      <c r="G676" s="19"/>
      <c r="H676" s="19"/>
      <c r="I676" s="19"/>
      <c r="J676" s="19"/>
      <c r="K676" s="19"/>
      <c r="L676" s="19"/>
      <c r="M676" s="19"/>
      <c r="N676" s="51">
        <f t="shared" si="69"/>
        <v>3.6980806230583405E-2</v>
      </c>
      <c r="O676" s="51">
        <f t="shared" si="70"/>
        <v>1.2320693868752829E-2</v>
      </c>
      <c r="Q676" s="11">
        <v>39064</v>
      </c>
      <c r="R676" s="10">
        <v>7250</v>
      </c>
      <c r="S676" s="10">
        <v>7320</v>
      </c>
      <c r="T676" s="10">
        <v>7240</v>
      </c>
      <c r="U676" s="10">
        <v>7300</v>
      </c>
      <c r="V676" s="10">
        <v>9900200</v>
      </c>
      <c r="W676" s="10">
        <v>7300</v>
      </c>
      <c r="X676" s="19">
        <f t="shared" si="71"/>
        <v>0.95890410958904115</v>
      </c>
      <c r="AF676" s="51">
        <f t="shared" si="73"/>
        <v>0.88244846377853625</v>
      </c>
      <c r="AG676" s="51">
        <f t="shared" si="72"/>
        <v>0.84641977613455455</v>
      </c>
    </row>
    <row r="677" spans="1:33" s="1" customFormat="1">
      <c r="A677" s="18">
        <v>39065</v>
      </c>
      <c r="B677" s="19">
        <v>16714.34</v>
      </c>
      <c r="C677" s="19">
        <v>16829.2</v>
      </c>
      <c r="D677" s="19">
        <v>16714.34</v>
      </c>
      <c r="E677" s="19">
        <v>16829.2</v>
      </c>
      <c r="F677" s="19">
        <f t="shared" si="68"/>
        <v>0.80972357568987496</v>
      </c>
      <c r="G677" s="19"/>
      <c r="H677" s="19"/>
      <c r="I677" s="19"/>
      <c r="J677" s="19"/>
      <c r="K677" s="19"/>
      <c r="L677" s="19"/>
      <c r="M677" s="19"/>
      <c r="N677" s="51">
        <f t="shared" si="69"/>
        <v>0.53639426855004801</v>
      </c>
      <c r="O677" s="51">
        <f t="shared" si="70"/>
        <v>0.43582503289212404</v>
      </c>
      <c r="Q677" s="11">
        <v>39065</v>
      </c>
      <c r="R677" s="10">
        <v>7320</v>
      </c>
      <c r="S677" s="10">
        <v>7370</v>
      </c>
      <c r="T677" s="10">
        <v>7290</v>
      </c>
      <c r="U677" s="10">
        <v>7370</v>
      </c>
      <c r="V677" s="10">
        <v>7256700</v>
      </c>
      <c r="W677" s="10">
        <v>7370</v>
      </c>
      <c r="X677" s="19">
        <f t="shared" si="71"/>
        <v>0.94979647218453189</v>
      </c>
      <c r="AF677" s="51">
        <f t="shared" si="73"/>
        <v>0.85754902263161092</v>
      </c>
      <c r="AG677" s="51">
        <f t="shared" si="72"/>
        <v>0.81472668612315791</v>
      </c>
    </row>
    <row r="678" spans="1:33" s="1" customFormat="1">
      <c r="A678" s="18">
        <v>39066</v>
      </c>
      <c r="B678" s="19">
        <v>16927.939999999999</v>
      </c>
      <c r="C678" s="19">
        <v>16959.91</v>
      </c>
      <c r="D678" s="19">
        <v>16858.349999999999</v>
      </c>
      <c r="E678" s="19">
        <v>16914.310000000001</v>
      </c>
      <c r="F678" s="19">
        <f t="shared" si="68"/>
        <v>0.50318339914546073</v>
      </c>
      <c r="G678" s="19"/>
      <c r="H678" s="19"/>
      <c r="I678" s="19"/>
      <c r="J678" s="19"/>
      <c r="K678" s="19"/>
      <c r="L678" s="19"/>
      <c r="M678" s="19"/>
      <c r="N678" s="51">
        <f t="shared" si="69"/>
        <v>0.12953007314309475</v>
      </c>
      <c r="O678" s="51">
        <f t="shared" si="70"/>
        <v>6.5538145421127819E-2</v>
      </c>
      <c r="Q678" s="11">
        <v>39066</v>
      </c>
      <c r="R678" s="10">
        <v>7400</v>
      </c>
      <c r="S678" s="10">
        <v>7410</v>
      </c>
      <c r="T678" s="10">
        <v>7360</v>
      </c>
      <c r="U678" s="10">
        <v>7380</v>
      </c>
      <c r="V678" s="10">
        <v>7754600</v>
      </c>
      <c r="W678" s="10">
        <v>7380</v>
      </c>
      <c r="X678" s="19">
        <f t="shared" si="71"/>
        <v>0.13550135501355012</v>
      </c>
      <c r="AF678" s="51">
        <f t="shared" si="73"/>
        <v>2.5026684789753078E-3</v>
      </c>
      <c r="AG678" s="51">
        <f t="shared" si="72"/>
        <v>3.3978517904898289E-4</v>
      </c>
    </row>
    <row r="679" spans="1:33" s="1" customFormat="1">
      <c r="A679" s="18">
        <v>39069</v>
      </c>
      <c r="B679" s="19">
        <v>16962.650000000001</v>
      </c>
      <c r="C679" s="19">
        <v>16993.88</v>
      </c>
      <c r="D679" s="19">
        <v>16930.55</v>
      </c>
      <c r="E679" s="19">
        <v>16962.11</v>
      </c>
      <c r="F679" s="19">
        <f t="shared" si="68"/>
        <v>0.28180456322945241</v>
      </c>
      <c r="G679" s="19"/>
      <c r="H679" s="19"/>
      <c r="I679" s="19"/>
      <c r="J679" s="19"/>
      <c r="K679" s="19"/>
      <c r="L679" s="19"/>
      <c r="M679" s="19"/>
      <c r="N679" s="51">
        <f t="shared" si="69"/>
        <v>2.3049296434709744E-2</v>
      </c>
      <c r="O679" s="51">
        <f t="shared" si="70"/>
        <v>6.5595930614860505E-3</v>
      </c>
      <c r="Q679" s="11">
        <v>39069</v>
      </c>
      <c r="R679" s="10">
        <v>7400</v>
      </c>
      <c r="S679" s="10">
        <v>7500</v>
      </c>
      <c r="T679" s="10">
        <v>7350</v>
      </c>
      <c r="U679" s="10">
        <v>7490</v>
      </c>
      <c r="V679" s="10">
        <v>8720600</v>
      </c>
      <c r="W679" s="10">
        <v>7490</v>
      </c>
      <c r="X679" s="19">
        <f t="shared" si="71"/>
        <v>1.4686248331108143</v>
      </c>
      <c r="AF679" s="51">
        <f t="shared" si="73"/>
        <v>3.1693496645854027</v>
      </c>
      <c r="AG679" s="51">
        <f t="shared" si="72"/>
        <v>4.6554343669439415</v>
      </c>
    </row>
    <row r="680" spans="1:33" s="1" customFormat="1">
      <c r="A680" s="18">
        <v>39070</v>
      </c>
      <c r="B680" s="19">
        <v>16883.86</v>
      </c>
      <c r="C680" s="19">
        <v>16954.830000000002</v>
      </c>
      <c r="D680" s="19">
        <v>16754.21</v>
      </c>
      <c r="E680" s="19">
        <v>16776.88</v>
      </c>
      <c r="F680" s="19">
        <f t="shared" si="68"/>
        <v>-1.1040789467409886</v>
      </c>
      <c r="G680" s="19"/>
      <c r="H680" s="19"/>
      <c r="I680" s="19"/>
      <c r="J680" s="19"/>
      <c r="K680" s="19"/>
      <c r="L680" s="19"/>
      <c r="M680" s="19"/>
      <c r="N680" s="51">
        <f t="shared" si="69"/>
        <v>-1.3357019452540444</v>
      </c>
      <c r="O680" s="51">
        <f t="shared" si="70"/>
        <v>1.471000243481684</v>
      </c>
      <c r="Q680" s="11">
        <v>39070</v>
      </c>
      <c r="R680" s="10">
        <v>7430</v>
      </c>
      <c r="S680" s="10">
        <v>7510</v>
      </c>
      <c r="T680" s="10">
        <v>7430</v>
      </c>
      <c r="U680" s="10">
        <v>7450</v>
      </c>
      <c r="V680" s="10">
        <v>10532900</v>
      </c>
      <c r="W680" s="10">
        <v>7450</v>
      </c>
      <c r="X680" s="19">
        <f t="shared" si="71"/>
        <v>-0.53691275167785235</v>
      </c>
      <c r="AF680" s="51">
        <f t="shared" si="73"/>
        <v>-0.15454720318827059</v>
      </c>
      <c r="AG680" s="51">
        <f t="shared" si="72"/>
        <v>8.2936976734001799E-2</v>
      </c>
    </row>
    <row r="681" spans="1:33" s="1" customFormat="1">
      <c r="A681" s="18">
        <v>39071</v>
      </c>
      <c r="B681" s="19">
        <v>16829.580000000002</v>
      </c>
      <c r="C681" s="19">
        <v>17050.73</v>
      </c>
      <c r="D681" s="19">
        <v>16829.580000000002</v>
      </c>
      <c r="E681" s="19">
        <v>17011.04</v>
      </c>
      <c r="F681" s="19">
        <f t="shared" si="68"/>
        <v>1.3765178378276688</v>
      </c>
      <c r="G681" s="19"/>
      <c r="H681" s="19"/>
      <c r="I681" s="19"/>
      <c r="J681" s="19"/>
      <c r="K681" s="19"/>
      <c r="L681" s="19"/>
      <c r="M681" s="19"/>
      <c r="N681" s="51">
        <f t="shared" si="69"/>
        <v>2.6240919398355294</v>
      </c>
      <c r="O681" s="51">
        <f t="shared" si="70"/>
        <v>3.6194178983735963</v>
      </c>
      <c r="Q681" s="11">
        <v>39071</v>
      </c>
      <c r="R681" s="10">
        <v>7500</v>
      </c>
      <c r="S681" s="10">
        <v>7560</v>
      </c>
      <c r="T681" s="10">
        <v>7480</v>
      </c>
      <c r="U681" s="10">
        <v>7550</v>
      </c>
      <c r="V681" s="10">
        <v>8880200</v>
      </c>
      <c r="W681" s="10">
        <v>7550</v>
      </c>
      <c r="X681" s="19">
        <f t="shared" si="71"/>
        <v>1.3245033112582782</v>
      </c>
      <c r="AF681" s="51">
        <f t="shared" si="73"/>
        <v>2.3249977930225625</v>
      </c>
      <c r="AG681" s="51">
        <f t="shared" si="72"/>
        <v>3.0800899047140198</v>
      </c>
    </row>
    <row r="682" spans="1:33" s="1" customFormat="1">
      <c r="A682" s="18">
        <v>39072</v>
      </c>
      <c r="B682" s="19">
        <v>17040.93</v>
      </c>
      <c r="C682" s="19">
        <v>17109.169999999998</v>
      </c>
      <c r="D682" s="19">
        <v>17010.04</v>
      </c>
      <c r="E682" s="19">
        <v>17047.830000000002</v>
      </c>
      <c r="F682" s="19">
        <f t="shared" si="68"/>
        <v>0.21580459213871134</v>
      </c>
      <c r="G682" s="19"/>
      <c r="H682" s="19"/>
      <c r="I682" s="19"/>
      <c r="J682" s="19"/>
      <c r="K682" s="19"/>
      <c r="L682" s="19"/>
      <c r="M682" s="19"/>
      <c r="N682" s="51">
        <f t="shared" si="69"/>
        <v>1.0444542861099193E-2</v>
      </c>
      <c r="O682" s="51">
        <f t="shared" si="70"/>
        <v>2.2830701115630729E-3</v>
      </c>
      <c r="Q682" s="11">
        <v>39072</v>
      </c>
      <c r="R682" s="10">
        <v>7570</v>
      </c>
      <c r="S682" s="10">
        <v>7710</v>
      </c>
      <c r="T682" s="10">
        <v>7560</v>
      </c>
      <c r="U682" s="10">
        <v>7680</v>
      </c>
      <c r="V682" s="10">
        <v>9331900</v>
      </c>
      <c r="W682" s="10">
        <v>7680</v>
      </c>
      <c r="X682" s="19">
        <f t="shared" si="71"/>
        <v>1.6927083333333333</v>
      </c>
      <c r="AF682" s="51">
        <f t="shared" si="73"/>
        <v>4.8523543171539876</v>
      </c>
      <c r="AG682" s="51">
        <f t="shared" si="72"/>
        <v>8.2149200385211536</v>
      </c>
    </row>
    <row r="683" spans="1:33" s="1" customFormat="1">
      <c r="A683" s="18">
        <v>39073</v>
      </c>
      <c r="B683" s="19">
        <v>17011.419999999998</v>
      </c>
      <c r="C683" s="19">
        <v>17104.96</v>
      </c>
      <c r="D683" s="19">
        <v>16992.77</v>
      </c>
      <c r="E683" s="19">
        <v>17104.96</v>
      </c>
      <c r="F683" s="19">
        <f t="shared" si="68"/>
        <v>0.33399668867975946</v>
      </c>
      <c r="G683" s="19"/>
      <c r="H683" s="19"/>
      <c r="I683" s="19"/>
      <c r="J683" s="19"/>
      <c r="K683" s="19"/>
      <c r="L683" s="19"/>
      <c r="M683" s="19"/>
      <c r="N683" s="51">
        <f t="shared" si="69"/>
        <v>3.8198477908705036E-2</v>
      </c>
      <c r="O683" s="51">
        <f t="shared" si="70"/>
        <v>1.2864554286090837E-2</v>
      </c>
      <c r="Q683" s="11">
        <v>39073</v>
      </c>
      <c r="R683" s="10">
        <v>7720</v>
      </c>
      <c r="S683" s="10">
        <v>7820</v>
      </c>
      <c r="T683" s="10">
        <v>7710</v>
      </c>
      <c r="U683" s="10">
        <v>7800</v>
      </c>
      <c r="V683" s="10">
        <v>10540300</v>
      </c>
      <c r="W683" s="10">
        <v>7800</v>
      </c>
      <c r="X683" s="19">
        <f t="shared" si="71"/>
        <v>1.5384615384615385</v>
      </c>
      <c r="AF683" s="51">
        <f t="shared" si="73"/>
        <v>3.6432309386454147</v>
      </c>
      <c r="AG683" s="51">
        <f t="shared" si="72"/>
        <v>5.6059463239024305</v>
      </c>
    </row>
    <row r="684" spans="1:33" s="1" customFormat="1">
      <c r="A684" s="18">
        <v>39076</v>
      </c>
      <c r="B684" s="19">
        <v>17104.8</v>
      </c>
      <c r="C684" s="19">
        <v>17122.48</v>
      </c>
      <c r="D684" s="19">
        <v>17056.689999999999</v>
      </c>
      <c r="E684" s="19">
        <v>17092.89</v>
      </c>
      <c r="F684" s="19">
        <f t="shared" si="68"/>
        <v>-7.0614155944370482E-2</v>
      </c>
      <c r="G684" s="19"/>
      <c r="H684" s="19"/>
      <c r="I684" s="19"/>
      <c r="J684" s="19"/>
      <c r="K684" s="19"/>
      <c r="L684" s="19"/>
      <c r="M684" s="19"/>
      <c r="N684" s="51">
        <f t="shared" si="69"/>
        <v>-3.1206569128694619E-4</v>
      </c>
      <c r="O684" s="51">
        <f t="shared" si="70"/>
        <v>2.1167100227370337E-5</v>
      </c>
      <c r="Q684" s="11">
        <v>39076</v>
      </c>
      <c r="R684" s="10">
        <v>7810</v>
      </c>
      <c r="S684" s="10">
        <v>7820</v>
      </c>
      <c r="T684" s="10">
        <v>7730</v>
      </c>
      <c r="U684" s="10">
        <v>7770</v>
      </c>
      <c r="V684" s="10">
        <v>8473200</v>
      </c>
      <c r="W684" s="10">
        <v>7770</v>
      </c>
      <c r="X684" s="19">
        <f t="shared" si="71"/>
        <v>-0.38610038610038611</v>
      </c>
      <c r="AF684" s="51">
        <f t="shared" si="73"/>
        <v>-5.7437657449876105E-2</v>
      </c>
      <c r="AG684" s="51">
        <f t="shared" si="72"/>
        <v>2.216132004242841E-2</v>
      </c>
    </row>
    <row r="685" spans="1:33" s="1" customFormat="1">
      <c r="A685" s="18">
        <v>39077</v>
      </c>
      <c r="B685" s="19">
        <v>17070.32</v>
      </c>
      <c r="C685" s="19">
        <v>17185.71</v>
      </c>
      <c r="D685" s="19">
        <v>17056.59</v>
      </c>
      <c r="E685" s="19">
        <v>17169.189999999999</v>
      </c>
      <c r="F685" s="19">
        <f t="shared" si="68"/>
        <v>0.44440069682960748</v>
      </c>
      <c r="G685" s="19"/>
      <c r="H685" s="19"/>
      <c r="I685" s="19"/>
      <c r="J685" s="19"/>
      <c r="K685" s="19"/>
      <c r="L685" s="19"/>
      <c r="M685" s="19"/>
      <c r="N685" s="51">
        <f t="shared" si="69"/>
        <v>8.9426081315729114E-2</v>
      </c>
      <c r="O685" s="51">
        <f t="shared" si="70"/>
        <v>3.9990079449824335E-2</v>
      </c>
      <c r="Q685" s="11">
        <v>39077</v>
      </c>
      <c r="R685" s="10">
        <v>7760</v>
      </c>
      <c r="S685" s="10">
        <v>7790</v>
      </c>
      <c r="T685" s="10">
        <v>7700</v>
      </c>
      <c r="U685" s="10">
        <v>7770</v>
      </c>
      <c r="V685" s="10">
        <v>5984600</v>
      </c>
      <c r="W685" s="10">
        <v>7770</v>
      </c>
      <c r="X685" s="19">
        <f t="shared" si="71"/>
        <v>0</v>
      </c>
      <c r="AF685" s="51">
        <f t="shared" si="73"/>
        <v>1.9205286566845341E-11</v>
      </c>
      <c r="AG685" s="51">
        <f t="shared" si="72"/>
        <v>5.1431326109964725E-15</v>
      </c>
    </row>
    <row r="686" spans="1:33" s="1" customFormat="1">
      <c r="A686" s="18">
        <v>39078</v>
      </c>
      <c r="B686" s="19">
        <v>17207.12</v>
      </c>
      <c r="C686" s="19">
        <v>17260.57</v>
      </c>
      <c r="D686" s="19">
        <v>17207.12</v>
      </c>
      <c r="E686" s="19">
        <v>17223.150000000001</v>
      </c>
      <c r="F686" s="19">
        <f t="shared" si="68"/>
        <v>0.31329925129841379</v>
      </c>
      <c r="G686" s="19"/>
      <c r="H686" s="19"/>
      <c r="I686" s="19"/>
      <c r="J686" s="19"/>
      <c r="K686" s="19"/>
      <c r="L686" s="19"/>
      <c r="M686" s="19"/>
      <c r="N686" s="51">
        <f t="shared" si="69"/>
        <v>3.1579791870314872E-2</v>
      </c>
      <c r="O686" s="51">
        <f t="shared" si="70"/>
        <v>9.9818801531142091E-3</v>
      </c>
      <c r="Q686" s="11">
        <v>39078</v>
      </c>
      <c r="R686" s="10">
        <v>7870</v>
      </c>
      <c r="S686" s="10">
        <v>7980</v>
      </c>
      <c r="T686" s="10">
        <v>7860</v>
      </c>
      <c r="U686" s="10">
        <v>7920</v>
      </c>
      <c r="V686" s="10">
        <v>10603700</v>
      </c>
      <c r="W686" s="10">
        <v>7920</v>
      </c>
      <c r="X686" s="19">
        <f t="shared" si="71"/>
        <v>1.893939393939394</v>
      </c>
      <c r="AF686" s="51">
        <f t="shared" si="73"/>
        <v>6.7964549644343277</v>
      </c>
      <c r="AG686" s="51">
        <f t="shared" si="72"/>
        <v>12.873893871653003</v>
      </c>
    </row>
    <row r="687" spans="1:33" s="1" customFormat="1">
      <c r="A687" s="18">
        <v>39079</v>
      </c>
      <c r="B687" s="19">
        <v>17290.11</v>
      </c>
      <c r="C687" s="19">
        <v>17301.689999999999</v>
      </c>
      <c r="D687" s="19">
        <v>17163.75</v>
      </c>
      <c r="E687" s="19">
        <v>17224.810000000001</v>
      </c>
      <c r="F687" s="19">
        <f t="shared" si="68"/>
        <v>9.6372616011430861E-3</v>
      </c>
      <c r="G687" s="19"/>
      <c r="H687" s="19"/>
      <c r="I687" s="19"/>
      <c r="J687" s="19"/>
      <c r="K687" s="19"/>
      <c r="L687" s="19"/>
      <c r="M687" s="19"/>
      <c r="N687" s="51">
        <f t="shared" si="69"/>
        <v>1.9169887332618849E-6</v>
      </c>
      <c r="O687" s="51">
        <f t="shared" si="70"/>
        <v>2.3813656263076969E-8</v>
      </c>
      <c r="Q687" s="11">
        <v>39079</v>
      </c>
      <c r="R687" s="10">
        <v>7960</v>
      </c>
      <c r="S687" s="10">
        <v>7990</v>
      </c>
      <c r="T687" s="10">
        <v>7870</v>
      </c>
      <c r="U687" s="10">
        <v>7920</v>
      </c>
      <c r="V687" s="10">
        <v>9241300</v>
      </c>
      <c r="W687" s="10">
        <v>7920</v>
      </c>
      <c r="X687" s="19">
        <f t="shared" si="71"/>
        <v>0</v>
      </c>
      <c r="AF687" s="51">
        <f t="shared" si="73"/>
        <v>1.9205286566845341E-11</v>
      </c>
      <c r="AG687" s="51">
        <f t="shared" si="72"/>
        <v>5.1431326109964725E-15</v>
      </c>
    </row>
    <row r="688" spans="1:33" s="1" customFormat="1">
      <c r="A688" s="18">
        <v>39080</v>
      </c>
      <c r="B688" s="19">
        <v>17228.490000000002</v>
      </c>
      <c r="C688" s="19">
        <v>17281.189999999999</v>
      </c>
      <c r="D688" s="19">
        <v>17225.830000000002</v>
      </c>
      <c r="E688" s="19">
        <v>17225.830000000002</v>
      </c>
      <c r="F688" s="19">
        <f t="shared" si="68"/>
        <v>5.921340219893244E-3</v>
      </c>
      <c r="G688" s="19"/>
      <c r="H688" s="19"/>
      <c r="I688" s="19"/>
      <c r="J688" s="19"/>
      <c r="K688" s="19"/>
      <c r="L688" s="19"/>
      <c r="M688" s="19"/>
      <c r="N688" s="51">
        <f t="shared" si="69"/>
        <v>6.5998177044917032E-7</v>
      </c>
      <c r="O688" s="51">
        <f t="shared" si="70"/>
        <v>5.7461362542382876E-9</v>
      </c>
      <c r="Q688" s="11">
        <v>39080</v>
      </c>
      <c r="R688" s="10">
        <v>7900</v>
      </c>
      <c r="S688" s="10">
        <v>8000</v>
      </c>
      <c r="T688" s="10">
        <v>7900</v>
      </c>
      <c r="U688" s="10">
        <v>7960</v>
      </c>
      <c r="V688" s="10">
        <v>5364100</v>
      </c>
      <c r="W688" s="10">
        <v>7960</v>
      </c>
      <c r="X688" s="19">
        <f t="shared" si="71"/>
        <v>0.50251256281407031</v>
      </c>
      <c r="AF688" s="51">
        <f t="shared" si="73"/>
        <v>0.12709688752683537</v>
      </c>
      <c r="AG688" s="51">
        <f t="shared" si="72"/>
        <v>6.3901818937844718E-2</v>
      </c>
    </row>
    <row r="689" spans="1:33" s="1" customFormat="1">
      <c r="A689" s="18">
        <v>39086</v>
      </c>
      <c r="B689" s="19">
        <v>17322.5</v>
      </c>
      <c r="C689" s="19">
        <v>17379.46</v>
      </c>
      <c r="D689" s="19">
        <v>17315.759999999998</v>
      </c>
      <c r="E689" s="19">
        <v>17353.669999999998</v>
      </c>
      <c r="F689" s="19">
        <f t="shared" si="68"/>
        <v>0.73667414443167656</v>
      </c>
      <c r="G689" s="19"/>
      <c r="H689" s="19"/>
      <c r="I689" s="19"/>
      <c r="J689" s="19"/>
      <c r="K689" s="19"/>
      <c r="L689" s="19"/>
      <c r="M689" s="19"/>
      <c r="N689" s="51">
        <f t="shared" si="69"/>
        <v>0.40433640617495153</v>
      </c>
      <c r="O689" s="51">
        <f t="shared" si="70"/>
        <v>0.29899032062237374</v>
      </c>
      <c r="Q689" s="11">
        <v>39086</v>
      </c>
      <c r="R689" s="10">
        <v>8110</v>
      </c>
      <c r="S689" s="10">
        <v>8140</v>
      </c>
      <c r="T689" s="10">
        <v>8060</v>
      </c>
      <c r="U689" s="10">
        <v>8090</v>
      </c>
      <c r="V689" s="10">
        <v>6986200</v>
      </c>
      <c r="W689" s="10">
        <v>8090</v>
      </c>
      <c r="X689" s="19">
        <f t="shared" si="71"/>
        <v>1.6069221260815822</v>
      </c>
      <c r="AF689" s="51">
        <f t="shared" si="73"/>
        <v>4.1514671227646742</v>
      </c>
      <c r="AG689" s="51">
        <f t="shared" si="72"/>
        <v>6.6721961288428302</v>
      </c>
    </row>
    <row r="690" spans="1:33" s="1" customFormat="1">
      <c r="A690" s="18">
        <v>39087</v>
      </c>
      <c r="B690" s="19">
        <v>17315.54</v>
      </c>
      <c r="C690" s="19">
        <v>17327.13</v>
      </c>
      <c r="D690" s="19">
        <v>17011.099999999999</v>
      </c>
      <c r="E690" s="19">
        <v>17091.59</v>
      </c>
      <c r="F690" s="19">
        <f t="shared" si="68"/>
        <v>-1.5333857177711268</v>
      </c>
      <c r="G690" s="19"/>
      <c r="H690" s="19"/>
      <c r="I690" s="19"/>
      <c r="J690" s="19"/>
      <c r="K690" s="19"/>
      <c r="L690" s="19"/>
      <c r="M690" s="19"/>
      <c r="N690" s="51">
        <f t="shared" si="69"/>
        <v>-3.5857961413708281</v>
      </c>
      <c r="O690" s="51">
        <f t="shared" si="70"/>
        <v>5.4884215478223233</v>
      </c>
      <c r="Q690" s="11">
        <v>39087</v>
      </c>
      <c r="R690" s="10">
        <v>8100</v>
      </c>
      <c r="S690" s="10">
        <v>8100</v>
      </c>
      <c r="T690" s="10">
        <v>7860</v>
      </c>
      <c r="U690" s="10">
        <v>7900</v>
      </c>
      <c r="V690" s="10">
        <v>10876000</v>
      </c>
      <c r="W690" s="10">
        <v>7900</v>
      </c>
      <c r="X690" s="19">
        <f t="shared" si="71"/>
        <v>-2.4050632911392404</v>
      </c>
      <c r="AF690" s="51">
        <f t="shared" si="73"/>
        <v>-13.907031812623634</v>
      </c>
      <c r="AG690" s="51">
        <f t="shared" si="72"/>
        <v>33.443567429359973</v>
      </c>
    </row>
    <row r="691" spans="1:33" s="1" customFormat="1">
      <c r="A691" s="18">
        <v>39091</v>
      </c>
      <c r="B691" s="19">
        <v>17018.89</v>
      </c>
      <c r="C691" s="19">
        <v>17261.03</v>
      </c>
      <c r="D691" s="19">
        <v>16983.97</v>
      </c>
      <c r="E691" s="19">
        <v>17237.77</v>
      </c>
      <c r="F691" s="19">
        <f t="shared" si="68"/>
        <v>0.84802152482600868</v>
      </c>
      <c r="G691" s="19"/>
      <c r="H691" s="19"/>
      <c r="I691" s="19"/>
      <c r="J691" s="19"/>
      <c r="K691" s="19"/>
      <c r="L691" s="19"/>
      <c r="M691" s="19"/>
      <c r="N691" s="51">
        <f t="shared" si="69"/>
        <v>0.61587516514862906</v>
      </c>
      <c r="O691" s="51">
        <f t="shared" si="70"/>
        <v>0.52399071202903813</v>
      </c>
      <c r="Q691" s="11">
        <v>39091</v>
      </c>
      <c r="R691" s="10">
        <v>7900</v>
      </c>
      <c r="S691" s="10">
        <v>7930</v>
      </c>
      <c r="T691" s="10">
        <v>7810</v>
      </c>
      <c r="U691" s="10">
        <v>7870</v>
      </c>
      <c r="V691" s="10">
        <v>9750900</v>
      </c>
      <c r="W691" s="10">
        <v>7870</v>
      </c>
      <c r="X691" s="19">
        <f t="shared" si="71"/>
        <v>-0.38119440914866581</v>
      </c>
      <c r="AF691" s="51">
        <f t="shared" si="73"/>
        <v>-5.5274387665578656E-2</v>
      </c>
      <c r="AG691" s="51">
        <f t="shared" si="72"/>
        <v>2.1055485190354009E-2</v>
      </c>
    </row>
    <row r="692" spans="1:33" s="1" customFormat="1">
      <c r="A692" s="18">
        <v>39092</v>
      </c>
      <c r="B692" s="19">
        <v>17192.419999999998</v>
      </c>
      <c r="C692" s="19">
        <v>17199.419999999998</v>
      </c>
      <c r="D692" s="19">
        <v>16847.57</v>
      </c>
      <c r="E692" s="19">
        <v>16942.400000000001</v>
      </c>
      <c r="F692" s="19">
        <f t="shared" si="68"/>
        <v>-1.7433775616205436</v>
      </c>
      <c r="G692" s="19"/>
      <c r="H692" s="19"/>
      <c r="I692" s="19"/>
      <c r="J692" s="19"/>
      <c r="K692" s="19"/>
      <c r="L692" s="19"/>
      <c r="M692" s="19"/>
      <c r="N692" s="51">
        <f t="shared" si="69"/>
        <v>-5.2734064311084436</v>
      </c>
      <c r="O692" s="51">
        <f t="shared" si="70"/>
        <v>9.178851126093825</v>
      </c>
      <c r="Q692" s="11">
        <v>39092</v>
      </c>
      <c r="R692" s="10">
        <v>7890</v>
      </c>
      <c r="S692" s="10">
        <v>7890</v>
      </c>
      <c r="T692" s="10">
        <v>7660</v>
      </c>
      <c r="U692" s="10">
        <v>7690</v>
      </c>
      <c r="V692" s="10">
        <v>11632000</v>
      </c>
      <c r="W692" s="10">
        <v>7690</v>
      </c>
      <c r="X692" s="19">
        <f t="shared" si="71"/>
        <v>-2.3407022106631992</v>
      </c>
      <c r="AF692" s="51">
        <f t="shared" si="73"/>
        <v>-12.820041338832167</v>
      </c>
      <c r="AG692" s="51">
        <f t="shared" si="72"/>
        <v>30.004465924319014</v>
      </c>
    </row>
    <row r="693" spans="1:33" s="1" customFormat="1">
      <c r="A693" s="18">
        <v>39093</v>
      </c>
      <c r="B693" s="19">
        <v>16958.57</v>
      </c>
      <c r="C693" s="19">
        <v>17057.45</v>
      </c>
      <c r="D693" s="19">
        <v>16758.46</v>
      </c>
      <c r="E693" s="19">
        <v>16838.169999999998</v>
      </c>
      <c r="F693" s="19">
        <f t="shared" si="68"/>
        <v>-0.61901026061622622</v>
      </c>
      <c r="G693" s="19"/>
      <c r="H693" s="19"/>
      <c r="I693" s="19"/>
      <c r="J693" s="19"/>
      <c r="K693" s="19"/>
      <c r="L693" s="19"/>
      <c r="M693" s="19"/>
      <c r="N693" s="51">
        <f t="shared" si="69"/>
        <v>-0.23400122866043896</v>
      </c>
      <c r="O693" s="51">
        <f t="shared" si="70"/>
        <v>0.14419742896496893</v>
      </c>
      <c r="Q693" s="11">
        <v>39093</v>
      </c>
      <c r="R693" s="10">
        <v>7750</v>
      </c>
      <c r="S693" s="10">
        <v>7790</v>
      </c>
      <c r="T693" s="10">
        <v>7630</v>
      </c>
      <c r="U693" s="10">
        <v>7660</v>
      </c>
      <c r="V693" s="10">
        <v>10417100</v>
      </c>
      <c r="W693" s="10">
        <v>7660</v>
      </c>
      <c r="X693" s="19">
        <f t="shared" si="71"/>
        <v>-0.39164490861618795</v>
      </c>
      <c r="AF693" s="51">
        <f t="shared" si="73"/>
        <v>-5.9949597126095981E-2</v>
      </c>
      <c r="AG693" s="51">
        <f t="shared" si="72"/>
        <v>2.3462900120552743E-2</v>
      </c>
    </row>
    <row r="694" spans="1:33" s="1" customFormat="1">
      <c r="A694" s="18">
        <v>39094</v>
      </c>
      <c r="B694" s="19">
        <v>16979.73</v>
      </c>
      <c r="C694" s="19">
        <v>17160.77</v>
      </c>
      <c r="D694" s="19">
        <v>16941.39</v>
      </c>
      <c r="E694" s="19">
        <v>17057.009999999998</v>
      </c>
      <c r="F694" s="19">
        <f t="shared" si="68"/>
        <v>1.2829915676897661</v>
      </c>
      <c r="G694" s="19"/>
      <c r="H694" s="19"/>
      <c r="I694" s="19"/>
      <c r="J694" s="19"/>
      <c r="K694" s="19"/>
      <c r="L694" s="19"/>
      <c r="M694" s="19"/>
      <c r="N694" s="51">
        <f t="shared" si="69"/>
        <v>2.1256741440083511</v>
      </c>
      <c r="O694" s="51">
        <f t="shared" si="70"/>
        <v>2.7331423605572218</v>
      </c>
      <c r="Q694" s="11">
        <v>39094</v>
      </c>
      <c r="R694" s="10">
        <v>7740</v>
      </c>
      <c r="S694" s="10">
        <v>7840</v>
      </c>
      <c r="T694" s="10">
        <v>7720</v>
      </c>
      <c r="U694" s="10">
        <v>7820</v>
      </c>
      <c r="V694" s="10">
        <v>11302500</v>
      </c>
      <c r="W694" s="10">
        <v>7820</v>
      </c>
      <c r="X694" s="19">
        <f t="shared" si="71"/>
        <v>2.0460358056265986</v>
      </c>
      <c r="AF694" s="51">
        <f t="shared" si="73"/>
        <v>8.5686066587080134</v>
      </c>
      <c r="AG694" s="51">
        <f t="shared" si="72"/>
        <v>17.533970681666748</v>
      </c>
    </row>
    <row r="695" spans="1:33" s="1" customFormat="1">
      <c r="A695" s="18">
        <v>39097</v>
      </c>
      <c r="B695" s="19">
        <v>17160.25</v>
      </c>
      <c r="C695" s="19">
        <v>17273.580000000002</v>
      </c>
      <c r="D695" s="19">
        <v>17144.439999999999</v>
      </c>
      <c r="E695" s="19">
        <v>17209.919999999998</v>
      </c>
      <c r="F695" s="19">
        <f t="shared" si="68"/>
        <v>0.88849919116416509</v>
      </c>
      <c r="G695" s="19"/>
      <c r="H695" s="19"/>
      <c r="I695" s="19"/>
      <c r="J695" s="19"/>
      <c r="K695" s="19"/>
      <c r="L695" s="19"/>
      <c r="M695" s="19"/>
      <c r="N695" s="51">
        <f t="shared" si="69"/>
        <v>0.70802542753140063</v>
      </c>
      <c r="O695" s="51">
        <f t="shared" si="70"/>
        <v>0.63105198896096781</v>
      </c>
      <c r="Q695" s="11">
        <v>39097</v>
      </c>
      <c r="R695" s="10">
        <v>7930</v>
      </c>
      <c r="S695" s="10">
        <v>7980</v>
      </c>
      <c r="T695" s="10">
        <v>7900</v>
      </c>
      <c r="U695" s="10">
        <v>7940</v>
      </c>
      <c r="V695" s="10">
        <v>6856600</v>
      </c>
      <c r="W695" s="10">
        <v>7940</v>
      </c>
      <c r="X695" s="19">
        <f t="shared" si="71"/>
        <v>1.5113350125944585</v>
      </c>
      <c r="AF695" s="51">
        <f t="shared" si="73"/>
        <v>3.45392634532001</v>
      </c>
      <c r="AG695" s="51">
        <f t="shared" si="72"/>
        <v>5.2209647703229312</v>
      </c>
    </row>
    <row r="696" spans="1:33" s="1" customFormat="1">
      <c r="A696" s="18">
        <v>39098</v>
      </c>
      <c r="B696" s="19">
        <v>17190.900000000001</v>
      </c>
      <c r="C696" s="19">
        <v>17287.96</v>
      </c>
      <c r="D696" s="19">
        <v>17175.849999999999</v>
      </c>
      <c r="E696" s="19">
        <v>17202.46</v>
      </c>
      <c r="F696" s="19">
        <f t="shared" si="68"/>
        <v>-4.3365890692372643E-2</v>
      </c>
      <c r="G696" s="19"/>
      <c r="H696" s="19"/>
      <c r="I696" s="19"/>
      <c r="J696" s="19"/>
      <c r="K696" s="19"/>
      <c r="L696" s="19"/>
      <c r="M696" s="19"/>
      <c r="N696" s="51">
        <f t="shared" si="69"/>
        <v>-6.6828136834233158E-5</v>
      </c>
      <c r="O696" s="51">
        <f t="shared" si="70"/>
        <v>2.7119341350060428E-6</v>
      </c>
      <c r="Q696" s="11">
        <v>39098</v>
      </c>
      <c r="R696" s="10">
        <v>7980</v>
      </c>
      <c r="S696" s="10">
        <v>8020</v>
      </c>
      <c r="T696" s="10">
        <v>7900</v>
      </c>
      <c r="U696" s="10">
        <v>7920</v>
      </c>
      <c r="V696" s="10">
        <v>7146500</v>
      </c>
      <c r="W696" s="10">
        <v>7920</v>
      </c>
      <c r="X696" s="19">
        <f t="shared" si="71"/>
        <v>-0.25252525252525254</v>
      </c>
      <c r="AF696" s="51">
        <f t="shared" si="73"/>
        <v>-1.6052106350328433E-2</v>
      </c>
      <c r="AG696" s="51">
        <f t="shared" si="72"/>
        <v>4.0492634916484121E-3</v>
      </c>
    </row>
    <row r="697" spans="1:33" s="1" customFormat="1">
      <c r="A697" s="18">
        <v>39099</v>
      </c>
      <c r="B697" s="19">
        <v>17153.25</v>
      </c>
      <c r="C697" s="19">
        <v>17335.03</v>
      </c>
      <c r="D697" s="19">
        <v>17002.669999999998</v>
      </c>
      <c r="E697" s="19">
        <v>17261.349999999999</v>
      </c>
      <c r="F697" s="19">
        <f t="shared" si="68"/>
        <v>0.34116682646490237</v>
      </c>
      <c r="G697" s="19"/>
      <c r="H697" s="19"/>
      <c r="I697" s="19"/>
      <c r="J697" s="19"/>
      <c r="K697" s="19"/>
      <c r="L697" s="19"/>
      <c r="M697" s="19"/>
      <c r="N697" s="51">
        <f t="shared" si="69"/>
        <v>4.0690543784398528E-2</v>
      </c>
      <c r="O697" s="51">
        <f t="shared" si="70"/>
        <v>1.3995593662443033E-2</v>
      </c>
      <c r="Q697" s="11">
        <v>39099</v>
      </c>
      <c r="R697" s="10">
        <v>7920</v>
      </c>
      <c r="S697" s="10">
        <v>7960</v>
      </c>
      <c r="T697" s="10">
        <v>7820</v>
      </c>
      <c r="U697" s="10">
        <v>7940</v>
      </c>
      <c r="V697" s="10">
        <v>8857700</v>
      </c>
      <c r="W697" s="10">
        <v>7940</v>
      </c>
      <c r="X697" s="19">
        <f t="shared" si="71"/>
        <v>0.25188916876574308</v>
      </c>
      <c r="AF697" s="51">
        <f t="shared" si="73"/>
        <v>1.6032930636208337E-2</v>
      </c>
      <c r="AG697" s="51">
        <f t="shared" si="72"/>
        <v>4.0428151536506442E-3</v>
      </c>
    </row>
    <row r="698" spans="1:33" s="1" customFormat="1">
      <c r="A698" s="18">
        <v>39100</v>
      </c>
      <c r="B698" s="19">
        <v>17248.14</v>
      </c>
      <c r="C698" s="19">
        <v>17408.62</v>
      </c>
      <c r="D698" s="19">
        <v>17220.419999999998</v>
      </c>
      <c r="E698" s="19">
        <v>17370.93</v>
      </c>
      <c r="F698" s="19">
        <f t="shared" si="68"/>
        <v>0.630824026117207</v>
      </c>
      <c r="G698" s="19"/>
      <c r="H698" s="19"/>
      <c r="I698" s="19"/>
      <c r="J698" s="19"/>
      <c r="K698" s="19"/>
      <c r="L698" s="19"/>
      <c r="M698" s="19"/>
      <c r="N698" s="51">
        <f t="shared" si="69"/>
        <v>0.2543691332924482</v>
      </c>
      <c r="O698" s="51">
        <f t="shared" si="70"/>
        <v>0.16117062137829455</v>
      </c>
      <c r="Q698" s="11">
        <v>39100</v>
      </c>
      <c r="R698" s="10">
        <v>7940</v>
      </c>
      <c r="S698" s="10">
        <v>8020</v>
      </c>
      <c r="T698" s="10">
        <v>7920</v>
      </c>
      <c r="U698" s="10">
        <v>7980</v>
      </c>
      <c r="V698" s="10">
        <v>9867400</v>
      </c>
      <c r="W698" s="10">
        <v>7980</v>
      </c>
      <c r="X698" s="19">
        <f t="shared" si="71"/>
        <v>0.50125313283208017</v>
      </c>
      <c r="AF698" s="51">
        <f t="shared" si="73"/>
        <v>0.12614417130272995</v>
      </c>
      <c r="AG698" s="51">
        <f t="shared" si="72"/>
        <v>6.3263942179777821E-2</v>
      </c>
    </row>
    <row r="699" spans="1:33" s="1" customFormat="1">
      <c r="A699" s="18">
        <v>39101</v>
      </c>
      <c r="B699" s="19">
        <v>17340.38</v>
      </c>
      <c r="C699" s="19">
        <v>17378.21</v>
      </c>
      <c r="D699" s="19">
        <v>17242.77</v>
      </c>
      <c r="E699" s="19">
        <v>17310.439999999999</v>
      </c>
      <c r="F699" s="19">
        <f t="shared" si="68"/>
        <v>-0.34944230187101893</v>
      </c>
      <c r="G699" s="19"/>
      <c r="H699" s="19"/>
      <c r="I699" s="19"/>
      <c r="J699" s="19"/>
      <c r="K699" s="19"/>
      <c r="L699" s="19"/>
      <c r="M699" s="19"/>
      <c r="N699" s="51">
        <f t="shared" si="69"/>
        <v>-4.1658193082175582E-2</v>
      </c>
      <c r="O699" s="51">
        <f t="shared" si="70"/>
        <v>1.4441109844842112E-2</v>
      </c>
      <c r="Q699" s="11">
        <v>39101</v>
      </c>
      <c r="R699" s="10">
        <v>8000</v>
      </c>
      <c r="S699" s="10">
        <v>8030</v>
      </c>
      <c r="T699" s="10">
        <v>7940</v>
      </c>
      <c r="U699" s="10">
        <v>7980</v>
      </c>
      <c r="V699" s="10">
        <v>7574600</v>
      </c>
      <c r="W699" s="10">
        <v>7980</v>
      </c>
      <c r="X699" s="19">
        <f t="shared" si="71"/>
        <v>0</v>
      </c>
      <c r="AF699" s="51">
        <f t="shared" si="73"/>
        <v>1.9205286566845341E-11</v>
      </c>
      <c r="AG699" s="51">
        <f t="shared" si="72"/>
        <v>5.1431326109964725E-15</v>
      </c>
    </row>
    <row r="700" spans="1:33" s="1" customFormat="1">
      <c r="A700" s="18">
        <v>39104</v>
      </c>
      <c r="B700" s="19">
        <v>17429.900000000001</v>
      </c>
      <c r="C700" s="19">
        <v>17484.59</v>
      </c>
      <c r="D700" s="19">
        <v>17401.32</v>
      </c>
      <c r="E700" s="19">
        <v>17424.18</v>
      </c>
      <c r="F700" s="19">
        <f t="shared" si="68"/>
        <v>0.65277103427536676</v>
      </c>
      <c r="G700" s="19"/>
      <c r="H700" s="19"/>
      <c r="I700" s="19"/>
      <c r="J700" s="19"/>
      <c r="K700" s="19"/>
      <c r="L700" s="19"/>
      <c r="M700" s="19"/>
      <c r="N700" s="51">
        <f t="shared" si="69"/>
        <v>0.28172785622080243</v>
      </c>
      <c r="O700" s="51">
        <f t="shared" si="70"/>
        <v>0.1846884433049959</v>
      </c>
      <c r="Q700" s="11">
        <v>39104</v>
      </c>
      <c r="R700" s="10">
        <v>8010</v>
      </c>
      <c r="S700" s="10">
        <v>8020</v>
      </c>
      <c r="T700" s="10">
        <v>7950</v>
      </c>
      <c r="U700" s="10">
        <v>7990</v>
      </c>
      <c r="V700" s="10">
        <v>4033500</v>
      </c>
      <c r="W700" s="10">
        <v>7990</v>
      </c>
      <c r="X700" s="19">
        <f t="shared" si="71"/>
        <v>0.12515644555694619</v>
      </c>
      <c r="AF700" s="51">
        <f t="shared" si="73"/>
        <v>1.9730789749605317E-3</v>
      </c>
      <c r="AG700" s="51">
        <f t="shared" si="72"/>
        <v>2.474719374275184E-4</v>
      </c>
    </row>
    <row r="701" spans="1:33" s="1" customFormat="1">
      <c r="A701" s="18">
        <v>39105</v>
      </c>
      <c r="B701" s="19">
        <v>17350.310000000001</v>
      </c>
      <c r="C701" s="10">
        <v>17442</v>
      </c>
      <c r="D701" s="19">
        <v>17321.29</v>
      </c>
      <c r="E701" s="19">
        <v>17408.57</v>
      </c>
      <c r="F701" s="19">
        <f t="shared" si="68"/>
        <v>-8.9668479375391436E-2</v>
      </c>
      <c r="G701" s="19"/>
      <c r="H701" s="19"/>
      <c r="I701" s="19"/>
      <c r="J701" s="19"/>
      <c r="K701" s="19"/>
      <c r="L701" s="19"/>
      <c r="M701" s="19"/>
      <c r="N701" s="51">
        <f t="shared" si="69"/>
        <v>-6.5585691926744463E-4</v>
      </c>
      <c r="O701" s="51">
        <f t="shared" si="70"/>
        <v>5.6983021386730751E-5</v>
      </c>
      <c r="Q701" s="11">
        <v>39105</v>
      </c>
      <c r="R701" s="10">
        <v>7980</v>
      </c>
      <c r="S701" s="10">
        <v>8010</v>
      </c>
      <c r="T701" s="10">
        <v>7960</v>
      </c>
      <c r="U701" s="10">
        <v>8000</v>
      </c>
      <c r="V701" s="10">
        <v>5345300</v>
      </c>
      <c r="W701" s="10">
        <v>8000</v>
      </c>
      <c r="X701" s="19">
        <f t="shared" si="71"/>
        <v>0.125</v>
      </c>
      <c r="AF701" s="51">
        <f t="shared" si="73"/>
        <v>1.9657049322964323E-3</v>
      </c>
      <c r="AG701" s="51">
        <f t="shared" si="72"/>
        <v>2.4623952790330477E-4</v>
      </c>
    </row>
    <row r="702" spans="1:33" s="1" customFormat="1">
      <c r="A702" s="18">
        <v>39106</v>
      </c>
      <c r="B702" s="19">
        <v>17505.310000000001</v>
      </c>
      <c r="C702" s="19">
        <v>17553.03</v>
      </c>
      <c r="D702" s="19">
        <v>17498.36</v>
      </c>
      <c r="E702" s="19">
        <v>17507.400000000001</v>
      </c>
      <c r="F702" s="19">
        <f t="shared" si="68"/>
        <v>0.56450415252979735</v>
      </c>
      <c r="G702" s="19"/>
      <c r="H702" s="19"/>
      <c r="I702" s="19"/>
      <c r="J702" s="19"/>
      <c r="K702" s="19"/>
      <c r="L702" s="19"/>
      <c r="M702" s="19"/>
      <c r="N702" s="51">
        <f t="shared" si="69"/>
        <v>0.18256344484633899</v>
      </c>
      <c r="O702" s="51">
        <f t="shared" si="70"/>
        <v>0.1035662924545537</v>
      </c>
      <c r="Q702" s="11">
        <v>39106</v>
      </c>
      <c r="R702" s="10">
        <v>8050</v>
      </c>
      <c r="S702" s="10">
        <v>8170</v>
      </c>
      <c r="T702" s="10">
        <v>8050</v>
      </c>
      <c r="U702" s="10">
        <v>8150</v>
      </c>
      <c r="V702" s="10">
        <v>11057100</v>
      </c>
      <c r="W702" s="10">
        <v>8150</v>
      </c>
      <c r="X702" s="19">
        <f t="shared" si="71"/>
        <v>1.8404907975460123</v>
      </c>
      <c r="AF702" s="51">
        <f t="shared" si="73"/>
        <v>6.2372120777584454</v>
      </c>
      <c r="AG702" s="51">
        <f t="shared" si="72"/>
        <v>11.481201742844036</v>
      </c>
    </row>
    <row r="703" spans="1:33" s="1" customFormat="1">
      <c r="A703" s="18">
        <v>39107</v>
      </c>
      <c r="B703" s="19">
        <v>17604.599999999999</v>
      </c>
      <c r="C703" s="19">
        <v>17617.64</v>
      </c>
      <c r="D703" s="19">
        <v>17427.54</v>
      </c>
      <c r="E703" s="19">
        <v>17458.3</v>
      </c>
      <c r="F703" s="19">
        <f t="shared" si="68"/>
        <v>-0.28124158709612157</v>
      </c>
      <c r="G703" s="19"/>
      <c r="H703" s="19"/>
      <c r="I703" s="19"/>
      <c r="J703" s="19"/>
      <c r="K703" s="19"/>
      <c r="L703" s="19"/>
      <c r="M703" s="19"/>
      <c r="N703" s="51">
        <f t="shared" si="69"/>
        <v>-2.159094767331526E-2</v>
      </c>
      <c r="O703" s="51">
        <f t="shared" si="70"/>
        <v>6.0121379888933239E-3</v>
      </c>
      <c r="Q703" s="11">
        <v>39107</v>
      </c>
      <c r="R703" s="10">
        <v>8210</v>
      </c>
      <c r="S703" s="10">
        <v>8220</v>
      </c>
      <c r="T703" s="10">
        <v>8000</v>
      </c>
      <c r="U703" s="10">
        <v>8010</v>
      </c>
      <c r="V703" s="10">
        <v>9937500</v>
      </c>
      <c r="W703" s="10">
        <v>8010</v>
      </c>
      <c r="X703" s="19">
        <f t="shared" si="71"/>
        <v>-1.7478152309612984</v>
      </c>
      <c r="AF703" s="51">
        <f t="shared" si="73"/>
        <v>-5.3368736070283349</v>
      </c>
      <c r="AG703" s="51">
        <f t="shared" si="72"/>
        <v>9.3264397733131776</v>
      </c>
    </row>
    <row r="704" spans="1:33" s="1" customFormat="1">
      <c r="A704" s="18">
        <v>39108</v>
      </c>
      <c r="B704" s="19">
        <v>17368.05</v>
      </c>
      <c r="C704" s="19">
        <v>17421.93</v>
      </c>
      <c r="D704" s="19">
        <v>17300.84</v>
      </c>
      <c r="E704" s="19">
        <v>17421.93</v>
      </c>
      <c r="F704" s="19">
        <f t="shared" si="68"/>
        <v>-0.20875987907194543</v>
      </c>
      <c r="G704" s="19"/>
      <c r="H704" s="19"/>
      <c r="I704" s="19"/>
      <c r="J704" s="19"/>
      <c r="K704" s="19"/>
      <c r="L704" s="19"/>
      <c r="M704" s="19"/>
      <c r="N704" s="51">
        <f t="shared" si="69"/>
        <v>-8.7385970001370612E-3</v>
      </c>
      <c r="O704" s="51">
        <f t="shared" si="70"/>
        <v>1.7999299983039825E-3</v>
      </c>
      <c r="Q704" s="11">
        <v>39108</v>
      </c>
      <c r="R704" s="10">
        <v>7990</v>
      </c>
      <c r="S704" s="10">
        <v>8060</v>
      </c>
      <c r="T704" s="10">
        <v>7910</v>
      </c>
      <c r="U704" s="10">
        <v>7980</v>
      </c>
      <c r="V704" s="10">
        <v>11393000</v>
      </c>
      <c r="W704" s="10">
        <v>7980</v>
      </c>
      <c r="X704" s="19">
        <f t="shared" si="71"/>
        <v>-0.37593984962406013</v>
      </c>
      <c r="AF704" s="51">
        <f t="shared" si="73"/>
        <v>-5.3018405296570432E-2</v>
      </c>
      <c r="AG704" s="51">
        <f t="shared" si="72"/>
        <v>1.9917533104631503E-2</v>
      </c>
    </row>
    <row r="705" spans="1:33" s="1" customFormat="1">
      <c r="A705" s="18">
        <v>39111</v>
      </c>
      <c r="B705" s="19">
        <v>17393.189999999999</v>
      </c>
      <c r="C705" s="19">
        <v>17489.59</v>
      </c>
      <c r="D705" s="19">
        <v>17319.37</v>
      </c>
      <c r="E705" s="19">
        <v>17470.46</v>
      </c>
      <c r="F705" s="19">
        <f t="shared" si="68"/>
        <v>0.27778318372841265</v>
      </c>
      <c r="G705" s="19"/>
      <c r="H705" s="19"/>
      <c r="I705" s="19"/>
      <c r="J705" s="19"/>
      <c r="K705" s="19"/>
      <c r="L705" s="19"/>
      <c r="M705" s="19"/>
      <c r="N705" s="51">
        <f t="shared" si="69"/>
        <v>2.208594768714587E-2</v>
      </c>
      <c r="O705" s="51">
        <f t="shared" si="70"/>
        <v>6.1966179237108662E-3</v>
      </c>
      <c r="Q705" s="11">
        <v>39111</v>
      </c>
      <c r="R705" s="10">
        <v>8000</v>
      </c>
      <c r="S705" s="10">
        <v>8050</v>
      </c>
      <c r="T705" s="10">
        <v>7930</v>
      </c>
      <c r="U705" s="10">
        <v>8000</v>
      </c>
      <c r="V705" s="10">
        <v>5258600</v>
      </c>
      <c r="W705" s="10">
        <v>8000</v>
      </c>
      <c r="X705" s="19">
        <f t="shared" si="71"/>
        <v>0.25</v>
      </c>
      <c r="AF705" s="51">
        <f t="shared" si="73"/>
        <v>1.5675265884842013E-2</v>
      </c>
      <c r="AG705" s="51">
        <f t="shared" si="72"/>
        <v>3.9230142722106488E-3</v>
      </c>
    </row>
    <row r="706" spans="1:33" s="1" customFormat="1">
      <c r="A706" s="18">
        <v>39112</v>
      </c>
      <c r="B706" s="10">
        <v>17510</v>
      </c>
      <c r="C706" s="19">
        <v>17558.53</v>
      </c>
      <c r="D706" s="19">
        <v>17452.63</v>
      </c>
      <c r="E706" s="19">
        <v>17490.189999999999</v>
      </c>
      <c r="F706" s="19">
        <f t="shared" si="68"/>
        <v>0.11280609301556796</v>
      </c>
      <c r="G706" s="19"/>
      <c r="H706" s="19"/>
      <c r="I706" s="19"/>
      <c r="J706" s="19"/>
      <c r="K706" s="19"/>
      <c r="L706" s="19"/>
      <c r="M706" s="19"/>
      <c r="N706" s="51">
        <f t="shared" si="69"/>
        <v>1.5444540682554124E-3</v>
      </c>
      <c r="O706" s="51">
        <f t="shared" si="70"/>
        <v>1.7852539226513285E-4</v>
      </c>
      <c r="Q706" s="11">
        <v>39112</v>
      </c>
      <c r="R706" s="10">
        <v>8040</v>
      </c>
      <c r="S706" s="10">
        <v>8070</v>
      </c>
      <c r="T706" s="10">
        <v>7990</v>
      </c>
      <c r="U706" s="10">
        <v>8040</v>
      </c>
      <c r="V706" s="10">
        <v>5777700</v>
      </c>
      <c r="W706" s="10">
        <v>8040</v>
      </c>
      <c r="X706" s="19">
        <f t="shared" si="71"/>
        <v>0.49751243781094528</v>
      </c>
      <c r="AF706" s="51">
        <f t="shared" si="73"/>
        <v>0.12334255676749843</v>
      </c>
      <c r="AG706" s="51">
        <f t="shared" si="72"/>
        <v>6.1397486962930292E-2</v>
      </c>
    </row>
    <row r="707" spans="1:33" s="1" customFormat="1">
      <c r="A707" s="18">
        <v>39113</v>
      </c>
      <c r="B707" s="19">
        <v>17493.830000000002</v>
      </c>
      <c r="C707" s="19">
        <v>17497.86</v>
      </c>
      <c r="D707" s="19">
        <v>17275.84</v>
      </c>
      <c r="E707" s="19">
        <v>17383.419999999998</v>
      </c>
      <c r="F707" s="19">
        <f t="shared" si="68"/>
        <v>-0.61420595026755631</v>
      </c>
      <c r="G707" s="19"/>
      <c r="H707" s="19"/>
      <c r="I707" s="19"/>
      <c r="J707" s="19"/>
      <c r="K707" s="19"/>
      <c r="L707" s="19"/>
      <c r="M707" s="19"/>
      <c r="N707" s="51">
        <f t="shared" si="69"/>
        <v>-0.22857071696546449</v>
      </c>
      <c r="O707" s="51">
        <f t="shared" si="70"/>
        <v>0.13975288672811456</v>
      </c>
      <c r="Q707" s="11">
        <v>39113</v>
      </c>
      <c r="R707" s="10">
        <v>8020</v>
      </c>
      <c r="S707" s="10">
        <v>8020</v>
      </c>
      <c r="T707" s="10">
        <v>7880</v>
      </c>
      <c r="U707" s="10">
        <v>7950</v>
      </c>
      <c r="V707" s="10">
        <v>8453100</v>
      </c>
      <c r="W707" s="10">
        <v>7950</v>
      </c>
      <c r="X707" s="19">
        <f t="shared" si="71"/>
        <v>-1.1320754716981132</v>
      </c>
      <c r="AF707" s="51">
        <f t="shared" si="73"/>
        <v>-1.4498327399363782</v>
      </c>
      <c r="AG707" s="51">
        <f t="shared" si="72"/>
        <v>1.6409318209951507</v>
      </c>
    </row>
    <row r="708" spans="1:33" s="1" customFormat="1">
      <c r="A708" s="18">
        <v>39114</v>
      </c>
      <c r="B708" s="19">
        <v>17377.03</v>
      </c>
      <c r="C708" s="19">
        <v>17543.96</v>
      </c>
      <c r="D708" s="19">
        <v>17361.009999999998</v>
      </c>
      <c r="E708" s="19">
        <v>17519.5</v>
      </c>
      <c r="F708" s="19">
        <f t="shared" si="68"/>
        <v>0.77673449584749421</v>
      </c>
      <c r="G708" s="19"/>
      <c r="H708" s="19"/>
      <c r="I708" s="19"/>
      <c r="J708" s="19"/>
      <c r="K708" s="19"/>
      <c r="L708" s="19"/>
      <c r="M708" s="19"/>
      <c r="N708" s="51">
        <f t="shared" si="69"/>
        <v>0.47367582897781801</v>
      </c>
      <c r="O708" s="51">
        <f t="shared" si="70"/>
        <v>0.36923962265080079</v>
      </c>
      <c r="Q708" s="11">
        <v>39114</v>
      </c>
      <c r="R708" s="10">
        <v>7950</v>
      </c>
      <c r="S708" s="10">
        <v>8020</v>
      </c>
      <c r="T708" s="10">
        <v>7890</v>
      </c>
      <c r="U708" s="10">
        <v>7990</v>
      </c>
      <c r="V708" s="10">
        <v>5332200</v>
      </c>
      <c r="W708" s="10">
        <v>7990</v>
      </c>
      <c r="X708" s="19">
        <f t="shared" si="71"/>
        <v>0.50062578222778475</v>
      </c>
      <c r="AF708" s="51">
        <f t="shared" si="73"/>
        <v>0.12567138342776069</v>
      </c>
      <c r="AG708" s="51">
        <f t="shared" si="72"/>
        <v>6.2947989146417291E-2</v>
      </c>
    </row>
    <row r="709" spans="1:33" s="1" customFormat="1">
      <c r="A709" s="18">
        <v>39115</v>
      </c>
      <c r="B709" s="19">
        <v>17569.16</v>
      </c>
      <c r="C709" s="19">
        <v>17633.61</v>
      </c>
      <c r="D709" s="19">
        <v>17532.64</v>
      </c>
      <c r="E709" s="19">
        <v>17547.11</v>
      </c>
      <c r="F709" s="19">
        <f t="shared" si="68"/>
        <v>0.15734784816417394</v>
      </c>
      <c r="G709" s="19"/>
      <c r="H709" s="19"/>
      <c r="I709" s="19"/>
      <c r="J709" s="19"/>
      <c r="K709" s="19"/>
      <c r="L709" s="19"/>
      <c r="M709" s="19"/>
      <c r="N709" s="51">
        <f t="shared" si="69"/>
        <v>4.10622408349272E-3</v>
      </c>
      <c r="O709" s="51">
        <f t="shared" si="70"/>
        <v>6.5754204470379839E-4</v>
      </c>
      <c r="Q709" s="11">
        <v>39115</v>
      </c>
      <c r="R709" s="10">
        <v>8010</v>
      </c>
      <c r="S709" s="10">
        <v>8030</v>
      </c>
      <c r="T709" s="10">
        <v>7930</v>
      </c>
      <c r="U709" s="10">
        <v>7950</v>
      </c>
      <c r="V709" s="10">
        <v>4690500</v>
      </c>
      <c r="W709" s="10">
        <v>7950</v>
      </c>
      <c r="X709" s="19">
        <f t="shared" si="71"/>
        <v>-0.50314465408805031</v>
      </c>
      <c r="AF709" s="51">
        <f t="shared" si="73"/>
        <v>-0.12717008051368373</v>
      </c>
      <c r="AG709" s="51">
        <f t="shared" si="72"/>
        <v>6.3950890308446376E-2</v>
      </c>
    </row>
    <row r="710" spans="1:33" s="1" customFormat="1">
      <c r="A710" s="18">
        <v>39118</v>
      </c>
      <c r="B710" s="19">
        <v>17531.41</v>
      </c>
      <c r="C710" s="19">
        <v>17531.41</v>
      </c>
      <c r="D710" s="19">
        <v>17294.98</v>
      </c>
      <c r="E710" s="19">
        <v>17344.8</v>
      </c>
      <c r="F710" s="19">
        <f t="shared" si="68"/>
        <v>-1.1664014574973556</v>
      </c>
      <c r="G710" s="19"/>
      <c r="H710" s="19"/>
      <c r="I710" s="19"/>
      <c r="J710" s="19"/>
      <c r="K710" s="19"/>
      <c r="L710" s="19"/>
      <c r="M710" s="19"/>
      <c r="N710" s="51">
        <f t="shared" si="69"/>
        <v>-1.5755397974095551</v>
      </c>
      <c r="O710" s="51">
        <f t="shared" si="70"/>
        <v>1.8333237741036945</v>
      </c>
      <c r="Q710" s="11">
        <v>39118</v>
      </c>
      <c r="R710" s="10">
        <v>7970</v>
      </c>
      <c r="S710" s="10">
        <v>7970</v>
      </c>
      <c r="T710" s="10">
        <v>7790</v>
      </c>
      <c r="U710" s="10">
        <v>7820</v>
      </c>
      <c r="V710" s="10">
        <v>9697300</v>
      </c>
      <c r="W710" s="10">
        <v>7820</v>
      </c>
      <c r="X710" s="19">
        <f t="shared" si="71"/>
        <v>-1.6624040920716114</v>
      </c>
      <c r="AF710" s="51">
        <f t="shared" si="73"/>
        <v>-4.5919790551048418</v>
      </c>
      <c r="AG710" s="51">
        <f t="shared" si="72"/>
        <v>7.6324950502352191</v>
      </c>
    </row>
    <row r="711" spans="1:33" s="1" customFormat="1">
      <c r="A711" s="18">
        <v>39119</v>
      </c>
      <c r="B711" s="19">
        <v>17384.5</v>
      </c>
      <c r="C711" s="19">
        <v>17433.27</v>
      </c>
      <c r="D711" s="19">
        <v>17345.099999999999</v>
      </c>
      <c r="E711" s="19">
        <v>17406.86</v>
      </c>
      <c r="F711" s="19">
        <f t="shared" si="68"/>
        <v>0.35652610522518885</v>
      </c>
      <c r="G711" s="19"/>
      <c r="H711" s="19"/>
      <c r="I711" s="19"/>
      <c r="J711" s="19"/>
      <c r="K711" s="19"/>
      <c r="L711" s="19"/>
      <c r="M711" s="19"/>
      <c r="N711" s="51">
        <f t="shared" si="69"/>
        <v>4.6388734728284232E-2</v>
      </c>
      <c r="O711" s="51">
        <f t="shared" si="70"/>
        <v>1.6667995306533304E-2</v>
      </c>
      <c r="Q711" s="11">
        <v>39119</v>
      </c>
      <c r="R711" s="10">
        <v>7900</v>
      </c>
      <c r="S711" s="10">
        <v>7980</v>
      </c>
      <c r="T711" s="10">
        <v>7870</v>
      </c>
      <c r="U711" s="10">
        <v>7960</v>
      </c>
      <c r="V711" s="10">
        <v>6504100</v>
      </c>
      <c r="W711" s="10">
        <v>7960</v>
      </c>
      <c r="X711" s="19">
        <f t="shared" si="71"/>
        <v>1.7587939698492463</v>
      </c>
      <c r="AF711" s="51">
        <f t="shared" si="73"/>
        <v>5.4430618410377773</v>
      </c>
      <c r="AG711" s="51">
        <f t="shared" si="72"/>
        <v>9.5746819832706773</v>
      </c>
    </row>
    <row r="712" spans="1:33" s="1" customFormat="1">
      <c r="A712" s="18">
        <v>39120</v>
      </c>
      <c r="B712" s="19">
        <v>17367.91</v>
      </c>
      <c r="C712" s="19">
        <v>17374.82</v>
      </c>
      <c r="D712" s="19">
        <v>17199.66</v>
      </c>
      <c r="E712" s="19">
        <v>17292.32</v>
      </c>
      <c r="F712" s="19">
        <f t="shared" si="68"/>
        <v>-0.66237497339860052</v>
      </c>
      <c r="G712" s="19"/>
      <c r="H712" s="19"/>
      <c r="I712" s="19"/>
      <c r="J712" s="19"/>
      <c r="K712" s="19"/>
      <c r="L712" s="19"/>
      <c r="M712" s="19"/>
      <c r="N712" s="51">
        <f t="shared" si="69"/>
        <v>-0.28696029168001791</v>
      </c>
      <c r="O712" s="51">
        <f t="shared" si="70"/>
        <v>0.18927608314425112</v>
      </c>
      <c r="Q712" s="11">
        <v>39120</v>
      </c>
      <c r="R712" s="10">
        <v>8010</v>
      </c>
      <c r="S712" s="10">
        <v>8050</v>
      </c>
      <c r="T712" s="10">
        <v>7950</v>
      </c>
      <c r="U712" s="10">
        <v>7990</v>
      </c>
      <c r="V712" s="10">
        <v>7006500</v>
      </c>
      <c r="W712" s="10">
        <v>7990</v>
      </c>
      <c r="X712" s="19">
        <f t="shared" si="71"/>
        <v>0.37546933667083854</v>
      </c>
      <c r="AF712" s="51">
        <f t="shared" si="73"/>
        <v>5.3045965274145221E-2</v>
      </c>
      <c r="AG712" s="51">
        <f t="shared" si="72"/>
        <v>1.9931338984916402E-2</v>
      </c>
    </row>
    <row r="713" spans="1:33" s="1" customFormat="1">
      <c r="A713" s="18">
        <v>39121</v>
      </c>
      <c r="B713" s="19">
        <v>17368.349999999999</v>
      </c>
      <c r="C713" s="19">
        <v>17400.349999999999</v>
      </c>
      <c r="D713" s="19">
        <v>17212.78</v>
      </c>
      <c r="E713" s="19">
        <v>17292.48</v>
      </c>
      <c r="F713" s="19">
        <f t="shared" si="68"/>
        <v>9.252576842642263E-4</v>
      </c>
      <c r="G713" s="19"/>
      <c r="H713" s="19"/>
      <c r="I713" s="19"/>
      <c r="J713" s="19"/>
      <c r="K713" s="19"/>
      <c r="L713" s="19"/>
      <c r="M713" s="19"/>
      <c r="N713" s="51">
        <f t="shared" si="69"/>
        <v>5.1082362015448415E-8</v>
      </c>
      <c r="O713" s="51">
        <f t="shared" si="70"/>
        <v>1.8953727280599939E-10</v>
      </c>
      <c r="Q713" s="11">
        <v>39121</v>
      </c>
      <c r="R713" s="10">
        <v>8040</v>
      </c>
      <c r="S713" s="10">
        <v>8050</v>
      </c>
      <c r="T713" s="10">
        <v>7960</v>
      </c>
      <c r="U713" s="10">
        <v>8000</v>
      </c>
      <c r="V713" s="10">
        <v>6229400</v>
      </c>
      <c r="W713" s="10">
        <v>8000</v>
      </c>
      <c r="X713" s="19">
        <f t="shared" si="71"/>
        <v>0.125</v>
      </c>
      <c r="AF713" s="51">
        <f t="shared" si="73"/>
        <v>1.9657049322964323E-3</v>
      </c>
      <c r="AG713" s="51">
        <f t="shared" si="72"/>
        <v>2.4623952790330477E-4</v>
      </c>
    </row>
    <row r="714" spans="1:33" s="1" customFormat="1">
      <c r="A714" s="18">
        <v>39122</v>
      </c>
      <c r="B714" s="19">
        <v>17339.560000000001</v>
      </c>
      <c r="C714" s="19">
        <v>17545.71</v>
      </c>
      <c r="D714" s="19">
        <v>17274.89</v>
      </c>
      <c r="E714" s="19">
        <v>17504.330000000002</v>
      </c>
      <c r="F714" s="19">
        <f t="shared" si="68"/>
        <v>1.2102719727061941</v>
      </c>
      <c r="G714" s="19"/>
      <c r="H714" s="19"/>
      <c r="I714" s="19"/>
      <c r="J714" s="19"/>
      <c r="K714" s="19"/>
      <c r="L714" s="19"/>
      <c r="M714" s="19"/>
      <c r="N714" s="51">
        <f t="shared" si="69"/>
        <v>1.785022831028457</v>
      </c>
      <c r="O714" s="51">
        <f t="shared" si="70"/>
        <v>2.1653346902716128</v>
      </c>
      <c r="Q714" s="11">
        <v>39122</v>
      </c>
      <c r="R714" s="10">
        <v>7980</v>
      </c>
      <c r="S714" s="10">
        <v>8100</v>
      </c>
      <c r="T714" s="10">
        <v>7940</v>
      </c>
      <c r="U714" s="10">
        <v>8090</v>
      </c>
      <c r="V714" s="10">
        <v>9162000</v>
      </c>
      <c r="W714" s="10">
        <v>8090</v>
      </c>
      <c r="X714" s="19">
        <f t="shared" si="71"/>
        <v>1.1124845488257107</v>
      </c>
      <c r="AF714" s="51">
        <f t="shared" si="73"/>
        <v>1.3778297456343582</v>
      </c>
      <c r="AG714" s="51">
        <f t="shared" si="72"/>
        <v>1.5331832826422069</v>
      </c>
    </row>
    <row r="715" spans="1:33" s="1" customFormat="1">
      <c r="A715" s="18">
        <v>39126</v>
      </c>
      <c r="B715" s="19">
        <v>17481.77</v>
      </c>
      <c r="C715" s="19">
        <v>17628.03</v>
      </c>
      <c r="D715" s="19">
        <v>17440.43</v>
      </c>
      <c r="E715" s="19">
        <v>17621.45</v>
      </c>
      <c r="F715" s="19">
        <f t="shared" si="68"/>
        <v>0.66464450995802837</v>
      </c>
      <c r="G715" s="19"/>
      <c r="H715" s="19"/>
      <c r="I715" s="19"/>
      <c r="J715" s="19"/>
      <c r="K715" s="19"/>
      <c r="L715" s="19"/>
      <c r="M715" s="19"/>
      <c r="N715" s="51">
        <f t="shared" si="69"/>
        <v>0.29731480857981396</v>
      </c>
      <c r="O715" s="51">
        <f t="shared" si="70"/>
        <v>0.1984367267375346</v>
      </c>
      <c r="Q715" s="11">
        <v>39126</v>
      </c>
      <c r="R715" s="10">
        <v>8080</v>
      </c>
      <c r="S715" s="10">
        <v>8160</v>
      </c>
      <c r="T715" s="10">
        <v>8040</v>
      </c>
      <c r="U715" s="10">
        <v>8160</v>
      </c>
      <c r="V715" s="10">
        <v>7876300</v>
      </c>
      <c r="W715" s="10">
        <v>8160</v>
      </c>
      <c r="X715" s="19">
        <f t="shared" si="71"/>
        <v>0.85784313725490202</v>
      </c>
      <c r="AF715" s="51">
        <f t="shared" si="73"/>
        <v>0.63187374275857144</v>
      </c>
      <c r="AG715" s="51">
        <f t="shared" si="72"/>
        <v>0.54221776820624634</v>
      </c>
    </row>
    <row r="716" spans="1:33" s="1" customFormat="1">
      <c r="A716" s="18">
        <v>39127</v>
      </c>
      <c r="B716" s="19">
        <v>17662.29</v>
      </c>
      <c r="C716" s="19">
        <v>17789.919999999998</v>
      </c>
      <c r="D716" s="19">
        <v>17648.810000000001</v>
      </c>
      <c r="E716" s="19">
        <v>17752.64</v>
      </c>
      <c r="F716" s="19">
        <f t="shared" si="68"/>
        <v>0.73898867999350348</v>
      </c>
      <c r="G716" s="19"/>
      <c r="H716" s="19"/>
      <c r="I716" s="19"/>
      <c r="J716" s="19"/>
      <c r="K716" s="19"/>
      <c r="L716" s="19"/>
      <c r="M716" s="19"/>
      <c r="N716" s="51">
        <f t="shared" si="69"/>
        <v>0.40814506723829153</v>
      </c>
      <c r="O716" s="51">
        <f t="shared" si="70"/>
        <v>0.30275133678343707</v>
      </c>
      <c r="Q716" s="11">
        <v>39127</v>
      </c>
      <c r="R716" s="10">
        <v>8130</v>
      </c>
      <c r="S716" s="10">
        <v>8220</v>
      </c>
      <c r="T716" s="10">
        <v>8120</v>
      </c>
      <c r="U716" s="10">
        <v>8170</v>
      </c>
      <c r="V716" s="10">
        <v>7672100</v>
      </c>
      <c r="W716" s="10">
        <v>8170</v>
      </c>
      <c r="X716" s="19">
        <f t="shared" si="71"/>
        <v>0.12239902080783352</v>
      </c>
      <c r="AF716" s="51">
        <f t="shared" si="73"/>
        <v>1.8457858197299657E-3</v>
      </c>
      <c r="AG716" s="51">
        <f t="shared" si="72"/>
        <v>2.2641667425315424E-4</v>
      </c>
    </row>
    <row r="717" spans="1:33" s="1" customFormat="1">
      <c r="A717" s="18">
        <v>39128</v>
      </c>
      <c r="B717" s="19">
        <v>17891.240000000002</v>
      </c>
      <c r="C717" s="19">
        <v>17911.580000000002</v>
      </c>
      <c r="D717" s="19">
        <v>17815.169999999998</v>
      </c>
      <c r="E717" s="19">
        <v>17897.23</v>
      </c>
      <c r="F717" s="19">
        <f t="shared" ref="F717:F780" si="74">(E717-E716)/E717*100</f>
        <v>0.80789038303692895</v>
      </c>
      <c r="G717" s="19"/>
      <c r="H717" s="19"/>
      <c r="I717" s="19"/>
      <c r="J717" s="19"/>
      <c r="K717" s="19"/>
      <c r="L717" s="19"/>
      <c r="M717" s="19"/>
      <c r="N717" s="51">
        <f t="shared" ref="N717:N780" si="75">(F717-F$4)^3</f>
        <v>0.5327717950317471</v>
      </c>
      <c r="O717" s="51">
        <f t="shared" ref="O717:O780" si="76">(F717-F$4)^4</f>
        <v>0.43190506814686874</v>
      </c>
      <c r="Q717" s="11">
        <v>39128</v>
      </c>
      <c r="R717" s="10">
        <v>8220</v>
      </c>
      <c r="S717" s="10">
        <v>8230</v>
      </c>
      <c r="T717" s="10">
        <v>8180</v>
      </c>
      <c r="U717" s="10">
        <v>8200</v>
      </c>
      <c r="V717" s="10">
        <v>6020600</v>
      </c>
      <c r="W717" s="10">
        <v>8200</v>
      </c>
      <c r="X717" s="19">
        <f t="shared" ref="X717:X780" si="77">(W717-W716)/W717*100</f>
        <v>0.36585365853658541</v>
      </c>
      <c r="AF717" s="51">
        <f t="shared" si="73"/>
        <v>4.9076721595739607E-2</v>
      </c>
      <c r="AG717" s="51">
        <f t="shared" ref="AG717:AG780" si="78">(X717-X$4)^4</f>
        <v>1.7968040780608673E-2</v>
      </c>
    </row>
    <row r="718" spans="1:33" s="1" customFormat="1">
      <c r="A718" s="18">
        <v>39129</v>
      </c>
      <c r="B718" s="19">
        <v>17828.78</v>
      </c>
      <c r="C718" s="19">
        <v>17884.89</v>
      </c>
      <c r="D718" s="19">
        <v>17793.349999999999</v>
      </c>
      <c r="E718" s="19">
        <v>17875.650000000001</v>
      </c>
      <c r="F718" s="19">
        <f t="shared" si="74"/>
        <v>-0.12072288280425107</v>
      </c>
      <c r="G718" s="19"/>
      <c r="H718" s="19"/>
      <c r="I718" s="19"/>
      <c r="J718" s="19"/>
      <c r="K718" s="19"/>
      <c r="L718" s="19"/>
      <c r="M718" s="19"/>
      <c r="N718" s="51">
        <f t="shared" si="75"/>
        <v>-1.6404316246629888E-3</v>
      </c>
      <c r="O718" s="51">
        <f t="shared" si="76"/>
        <v>1.9346875823670316E-4</v>
      </c>
      <c r="Q718" s="11">
        <v>39129</v>
      </c>
      <c r="R718" s="10">
        <v>8160</v>
      </c>
      <c r="S718" s="10">
        <v>8190</v>
      </c>
      <c r="T718" s="10">
        <v>8120</v>
      </c>
      <c r="U718" s="10">
        <v>8190</v>
      </c>
      <c r="V718" s="10">
        <v>4902400</v>
      </c>
      <c r="W718" s="10">
        <v>8190</v>
      </c>
      <c r="X718" s="19">
        <f t="shared" si="77"/>
        <v>-0.1221001221001221</v>
      </c>
      <c r="AF718" s="51">
        <f t="shared" ref="AF718:AF781" si="79">(X718-X$4)^3</f>
        <v>-1.8083712321164936E-3</v>
      </c>
      <c r="AG718" s="51">
        <f t="shared" si="78"/>
        <v>2.2031807048908646E-4</v>
      </c>
    </row>
    <row r="719" spans="1:33" s="1" customFormat="1">
      <c r="A719" s="18">
        <v>39132</v>
      </c>
      <c r="B719" s="19">
        <v>17835.13</v>
      </c>
      <c r="C719" s="10">
        <v>17974</v>
      </c>
      <c r="D719" s="19">
        <v>17810.05</v>
      </c>
      <c r="E719" s="19">
        <v>17940.09</v>
      </c>
      <c r="F719" s="19">
        <f t="shared" si="74"/>
        <v>0.35919552243048214</v>
      </c>
      <c r="G719" s="19"/>
      <c r="H719" s="19"/>
      <c r="I719" s="19"/>
      <c r="J719" s="19"/>
      <c r="K719" s="19"/>
      <c r="L719" s="19"/>
      <c r="M719" s="19"/>
      <c r="N719" s="51">
        <f t="shared" si="75"/>
        <v>4.7430336924139518E-2</v>
      </c>
      <c r="O719" s="51">
        <f t="shared" si="76"/>
        <v>1.7168866074440028E-2</v>
      </c>
      <c r="Q719" s="11">
        <v>39132</v>
      </c>
      <c r="R719" s="10">
        <v>8150</v>
      </c>
      <c r="S719" s="10">
        <v>8180</v>
      </c>
      <c r="T719" s="10">
        <v>8110</v>
      </c>
      <c r="U719" s="10">
        <v>8150</v>
      </c>
      <c r="V719" s="10">
        <v>3587100</v>
      </c>
      <c r="W719" s="10">
        <v>8150</v>
      </c>
      <c r="X719" s="19">
        <f t="shared" si="77"/>
        <v>-0.49079754601226999</v>
      </c>
      <c r="AF719" s="51">
        <f t="shared" si="79"/>
        <v>-0.11803099034979565</v>
      </c>
      <c r="AG719" s="51">
        <f t="shared" si="78"/>
        <v>5.7897711982938242E-2</v>
      </c>
    </row>
    <row r="720" spans="1:33" s="1" customFormat="1">
      <c r="A720" s="18">
        <v>39133</v>
      </c>
      <c r="B720" s="19">
        <v>17919.330000000002</v>
      </c>
      <c r="C720" s="19">
        <v>17953.03</v>
      </c>
      <c r="D720" s="19">
        <v>17828.95</v>
      </c>
      <c r="E720" s="19">
        <v>17939.12</v>
      </c>
      <c r="F720" s="19">
        <f t="shared" si="74"/>
        <v>-5.4071771636577722E-3</v>
      </c>
      <c r="G720" s="19"/>
      <c r="H720" s="19"/>
      <c r="I720" s="19"/>
      <c r="J720" s="19"/>
      <c r="K720" s="19"/>
      <c r="L720" s="19"/>
      <c r="M720" s="19"/>
      <c r="N720" s="51">
        <f t="shared" si="75"/>
        <v>-1.802614906982885E-8</v>
      </c>
      <c r="O720" s="51">
        <f t="shared" si="76"/>
        <v>4.7264740478304603E-11</v>
      </c>
      <c r="Q720" s="11">
        <v>39133</v>
      </c>
      <c r="R720" s="10">
        <v>8150</v>
      </c>
      <c r="S720" s="10">
        <v>8180</v>
      </c>
      <c r="T720" s="10">
        <v>8090</v>
      </c>
      <c r="U720" s="10">
        <v>8180</v>
      </c>
      <c r="V720" s="10">
        <v>5159100</v>
      </c>
      <c r="W720" s="10">
        <v>8180</v>
      </c>
      <c r="X720" s="19">
        <f t="shared" si="77"/>
        <v>0.36674816625916873</v>
      </c>
      <c r="AF720" s="51">
        <f t="shared" si="79"/>
        <v>4.9437313811575637E-2</v>
      </c>
      <c r="AG720" s="51">
        <f t="shared" si="78"/>
        <v>1.8144283386785903E-2</v>
      </c>
    </row>
    <row r="721" spans="1:33" s="1" customFormat="1">
      <c r="A721" s="18">
        <v>39134</v>
      </c>
      <c r="B721" s="19">
        <v>17896.599999999999</v>
      </c>
      <c r="C721" s="19">
        <v>17968.259999999998</v>
      </c>
      <c r="D721" s="19">
        <v>17850.09</v>
      </c>
      <c r="E721" s="19">
        <v>17913.21</v>
      </c>
      <c r="F721" s="19">
        <f t="shared" si="74"/>
        <v>-0.14464185927591905</v>
      </c>
      <c r="G721" s="19"/>
      <c r="H721" s="19"/>
      <c r="I721" s="19"/>
      <c r="J721" s="19"/>
      <c r="K721" s="19"/>
      <c r="L721" s="19"/>
      <c r="M721" s="19"/>
      <c r="N721" s="51">
        <f t="shared" si="75"/>
        <v>-2.8546277562822241E-3</v>
      </c>
      <c r="O721" s="51">
        <f t="shared" si="76"/>
        <v>4.0494805029929395E-4</v>
      </c>
      <c r="Q721" s="11">
        <v>39134</v>
      </c>
      <c r="R721" s="10">
        <v>8170</v>
      </c>
      <c r="S721" s="10">
        <v>8210</v>
      </c>
      <c r="T721" s="10">
        <v>8120</v>
      </c>
      <c r="U721" s="10">
        <v>8180</v>
      </c>
      <c r="V721" s="10">
        <v>5715100</v>
      </c>
      <c r="W721" s="10">
        <v>8180</v>
      </c>
      <c r="X721" s="19">
        <f t="shared" si="77"/>
        <v>0</v>
      </c>
      <c r="AF721" s="51">
        <f t="shared" si="79"/>
        <v>1.9205286566845341E-11</v>
      </c>
      <c r="AG721" s="51">
        <f t="shared" si="78"/>
        <v>5.1431326109964725E-15</v>
      </c>
    </row>
    <row r="722" spans="1:33" s="1" customFormat="1">
      <c r="A722" s="18">
        <v>39135</v>
      </c>
      <c r="B722" s="19">
        <v>18033.23</v>
      </c>
      <c r="C722" s="19">
        <v>18132.84</v>
      </c>
      <c r="D722" s="19">
        <v>18024.48</v>
      </c>
      <c r="E722" s="19">
        <v>18108.79</v>
      </c>
      <c r="F722" s="19">
        <f t="shared" si="74"/>
        <v>1.08002798640882</v>
      </c>
      <c r="G722" s="19"/>
      <c r="H722" s="19"/>
      <c r="I722" s="19"/>
      <c r="J722" s="19"/>
      <c r="K722" s="19"/>
      <c r="L722" s="19"/>
      <c r="M722" s="19"/>
      <c r="N722" s="51">
        <f t="shared" si="75"/>
        <v>1.2695814505786136</v>
      </c>
      <c r="O722" s="51">
        <f t="shared" si="76"/>
        <v>1.3747194944043857</v>
      </c>
      <c r="Q722" s="11">
        <v>39135</v>
      </c>
      <c r="R722" s="10">
        <v>8210</v>
      </c>
      <c r="S722" s="10">
        <v>8280</v>
      </c>
      <c r="T722" s="10">
        <v>8200</v>
      </c>
      <c r="U722" s="10">
        <v>8220</v>
      </c>
      <c r="V722" s="10">
        <v>7846800</v>
      </c>
      <c r="W722" s="10">
        <v>8220</v>
      </c>
      <c r="X722" s="19">
        <f t="shared" si="77"/>
        <v>0.48661800486618007</v>
      </c>
      <c r="AF722" s="51">
        <f t="shared" si="79"/>
        <v>0.11542006981647737</v>
      </c>
      <c r="AG722" s="51">
        <f t="shared" si="78"/>
        <v>5.6196393331093657E-2</v>
      </c>
    </row>
    <row r="723" spans="1:33" s="1" customFormat="1">
      <c r="A723" s="18">
        <v>39136</v>
      </c>
      <c r="B723" s="19">
        <v>18113.560000000001</v>
      </c>
      <c r="C723" s="19">
        <v>18239.13</v>
      </c>
      <c r="D723" s="19">
        <v>18046.419999999998</v>
      </c>
      <c r="E723" s="19">
        <v>18188.419999999998</v>
      </c>
      <c r="F723" s="19">
        <f t="shared" si="74"/>
        <v>0.43780603262953782</v>
      </c>
      <c r="G723" s="19"/>
      <c r="H723" s="19"/>
      <c r="I723" s="19"/>
      <c r="J723" s="19"/>
      <c r="K723" s="19"/>
      <c r="L723" s="19"/>
      <c r="M723" s="19"/>
      <c r="N723" s="51">
        <f t="shared" si="75"/>
        <v>8.552783049464785E-2</v>
      </c>
      <c r="O723" s="51">
        <f t="shared" si="76"/>
        <v>3.7682809465892135E-2</v>
      </c>
      <c r="Q723" s="11">
        <v>39136</v>
      </c>
      <c r="R723" s="10">
        <v>8210</v>
      </c>
      <c r="S723" s="10">
        <v>8250</v>
      </c>
      <c r="T723" s="10">
        <v>8170</v>
      </c>
      <c r="U723" s="10">
        <v>8230</v>
      </c>
      <c r="V723" s="10">
        <v>5171000</v>
      </c>
      <c r="W723" s="10">
        <v>8230</v>
      </c>
      <c r="X723" s="19">
        <f t="shared" si="77"/>
        <v>0.12150668286755771</v>
      </c>
      <c r="AF723" s="51">
        <f t="shared" si="79"/>
        <v>1.8057967116425018E-3</v>
      </c>
      <c r="AG723" s="51">
        <f t="shared" si="78"/>
        <v>2.1989995666870865E-4</v>
      </c>
    </row>
    <row r="724" spans="1:33" s="1" customFormat="1">
      <c r="A724" s="18">
        <v>39139</v>
      </c>
      <c r="B724" s="19">
        <v>18219.75</v>
      </c>
      <c r="C724" s="19">
        <v>18300.39</v>
      </c>
      <c r="D724" s="19">
        <v>18145.419999999998</v>
      </c>
      <c r="E724" s="19">
        <v>18215.349999999999</v>
      </c>
      <c r="F724" s="19">
        <f t="shared" si="74"/>
        <v>0.1478423417612085</v>
      </c>
      <c r="G724" s="19"/>
      <c r="H724" s="19"/>
      <c r="I724" s="19"/>
      <c r="J724" s="19"/>
      <c r="K724" s="19"/>
      <c r="L724" s="19"/>
      <c r="M724" s="19"/>
      <c r="N724" s="51">
        <f t="shared" si="75"/>
        <v>3.4175343048585918E-3</v>
      </c>
      <c r="O724" s="51">
        <f t="shared" si="76"/>
        <v>5.1477467950744637E-4</v>
      </c>
      <c r="Q724" s="11">
        <v>39139</v>
      </c>
      <c r="R724" s="10">
        <v>8240</v>
      </c>
      <c r="S724" s="10">
        <v>8330</v>
      </c>
      <c r="T724" s="10">
        <v>8230</v>
      </c>
      <c r="U724" s="10">
        <v>8290</v>
      </c>
      <c r="V724" s="10">
        <v>5745900</v>
      </c>
      <c r="W724" s="10">
        <v>8290</v>
      </c>
      <c r="X724" s="19">
        <f t="shared" si="77"/>
        <v>0.72376357056694818</v>
      </c>
      <c r="AF724" s="51">
        <f t="shared" si="79"/>
        <v>0.37955275370050517</v>
      </c>
      <c r="AG724" s="51">
        <f t="shared" si="78"/>
        <v>0.27480809961182912</v>
      </c>
    </row>
    <row r="725" spans="1:33" s="1" customFormat="1">
      <c r="A725" s="18">
        <v>39140</v>
      </c>
      <c r="B725" s="19">
        <v>18239.3</v>
      </c>
      <c r="C725" s="19">
        <v>18272.68</v>
      </c>
      <c r="D725" s="19">
        <v>18073.22</v>
      </c>
      <c r="E725" s="19">
        <v>18119.919999999998</v>
      </c>
      <c r="F725" s="19">
        <f t="shared" si="74"/>
        <v>-0.52665795433975593</v>
      </c>
      <c r="G725" s="19"/>
      <c r="H725" s="19"/>
      <c r="I725" s="19"/>
      <c r="J725" s="19"/>
      <c r="K725" s="19"/>
      <c r="L725" s="19"/>
      <c r="M725" s="19"/>
      <c r="N725" s="51">
        <f t="shared" si="75"/>
        <v>-0.14377306055199654</v>
      </c>
      <c r="O725" s="51">
        <f t="shared" si="76"/>
        <v>7.5318793931122105E-2</v>
      </c>
      <c r="Q725" s="11">
        <v>39140</v>
      </c>
      <c r="R725" s="10">
        <v>8340</v>
      </c>
      <c r="S725" s="10">
        <v>8350</v>
      </c>
      <c r="T725" s="10">
        <v>8280</v>
      </c>
      <c r="U725" s="10">
        <v>8340</v>
      </c>
      <c r="V725" s="10">
        <v>7321100</v>
      </c>
      <c r="W725" s="10">
        <v>8340</v>
      </c>
      <c r="X725" s="19">
        <f t="shared" si="77"/>
        <v>0.59952038369304561</v>
      </c>
      <c r="AF725" s="51">
        <f t="shared" si="79"/>
        <v>0.21577131671427938</v>
      </c>
      <c r="AG725" s="51">
        <f t="shared" si="78"/>
        <v>0.12941708566053112</v>
      </c>
    </row>
    <row r="726" spans="1:33" s="1" customFormat="1">
      <c r="A726" s="18">
        <v>39141</v>
      </c>
      <c r="B726" s="19">
        <v>17843.61</v>
      </c>
      <c r="C726" s="19">
        <v>17843.61</v>
      </c>
      <c r="D726" s="19">
        <v>17382.79</v>
      </c>
      <c r="E726" s="19">
        <v>17604.12</v>
      </c>
      <c r="F726" s="19">
        <f t="shared" si="74"/>
        <v>-2.9299959327702791</v>
      </c>
      <c r="G726" s="19"/>
      <c r="H726" s="19"/>
      <c r="I726" s="19"/>
      <c r="J726" s="19"/>
      <c r="K726" s="19"/>
      <c r="L726" s="19"/>
      <c r="M726" s="19"/>
      <c r="N726" s="51">
        <f t="shared" si="75"/>
        <v>-25.081989464190816</v>
      </c>
      <c r="O726" s="51">
        <f t="shared" si="76"/>
        <v>73.420269578731904</v>
      </c>
      <c r="Q726" s="11">
        <v>39141</v>
      </c>
      <c r="R726" s="10">
        <v>7840</v>
      </c>
      <c r="S726" s="10">
        <v>8050</v>
      </c>
      <c r="T726" s="10">
        <v>7840</v>
      </c>
      <c r="U726" s="10">
        <v>8020</v>
      </c>
      <c r="V726" s="10">
        <v>18851100</v>
      </c>
      <c r="W726" s="10">
        <v>8020</v>
      </c>
      <c r="X726" s="19">
        <f t="shared" si="77"/>
        <v>-3.9900249376558601</v>
      </c>
      <c r="AF726" s="51">
        <f t="shared" si="79"/>
        <v>-63.509600634834754</v>
      </c>
      <c r="AG726" s="51">
        <f t="shared" si="78"/>
        <v>253.3878825851362</v>
      </c>
    </row>
    <row r="727" spans="1:33" s="1" customFormat="1">
      <c r="A727" s="18">
        <v>39142</v>
      </c>
      <c r="B727" s="19">
        <v>17542.23</v>
      </c>
      <c r="C727" s="19">
        <v>17557.419999999998</v>
      </c>
      <c r="D727" s="19">
        <v>17261.599999999999</v>
      </c>
      <c r="E727" s="19">
        <v>17453.509999999998</v>
      </c>
      <c r="F727" s="19">
        <f t="shared" si="74"/>
        <v>-0.86292098265621409</v>
      </c>
      <c r="G727" s="19"/>
      <c r="H727" s="19"/>
      <c r="I727" s="19"/>
      <c r="J727" s="19"/>
      <c r="K727" s="19"/>
      <c r="L727" s="19"/>
      <c r="M727" s="19"/>
      <c r="N727" s="51">
        <f t="shared" si="75"/>
        <v>-0.63635739468209596</v>
      </c>
      <c r="O727" s="51">
        <f t="shared" si="76"/>
        <v>0.5473537865262551</v>
      </c>
      <c r="Q727" s="11">
        <v>39142</v>
      </c>
      <c r="R727" s="10">
        <v>7990</v>
      </c>
      <c r="S727" s="10">
        <v>7990</v>
      </c>
      <c r="T727" s="10">
        <v>7860</v>
      </c>
      <c r="U727" s="10">
        <v>7860</v>
      </c>
      <c r="V727" s="10">
        <v>13942000</v>
      </c>
      <c r="W727" s="10">
        <v>7860</v>
      </c>
      <c r="X727" s="19">
        <f t="shared" si="77"/>
        <v>-2.0356234096692112</v>
      </c>
      <c r="AF727" s="51">
        <f t="shared" si="79"/>
        <v>-8.4318116539407271</v>
      </c>
      <c r="AG727" s="51">
        <f t="shared" si="78"/>
        <v>17.161735168458815</v>
      </c>
    </row>
    <row r="728" spans="1:33" s="1" customFormat="1">
      <c r="A728" s="18">
        <v>39143</v>
      </c>
      <c r="B728" s="19">
        <v>17351.400000000001</v>
      </c>
      <c r="C728" s="19">
        <v>17356.45</v>
      </c>
      <c r="D728" s="19">
        <v>17160.43</v>
      </c>
      <c r="E728" s="19">
        <v>17217.93</v>
      </c>
      <c r="F728" s="19">
        <f t="shared" si="74"/>
        <v>-1.368224867913844</v>
      </c>
      <c r="G728" s="19"/>
      <c r="H728" s="19"/>
      <c r="I728" s="19"/>
      <c r="J728" s="19"/>
      <c r="K728" s="19"/>
      <c r="L728" s="19"/>
      <c r="M728" s="19"/>
      <c r="N728" s="51">
        <f t="shared" si="75"/>
        <v>-2.5457607002693132</v>
      </c>
      <c r="O728" s="51">
        <f t="shared" si="76"/>
        <v>3.4760827283838749</v>
      </c>
      <c r="Q728" s="11">
        <v>39143</v>
      </c>
      <c r="R728" s="10">
        <v>7760</v>
      </c>
      <c r="S728" s="10">
        <v>7770</v>
      </c>
      <c r="T728" s="10">
        <v>7690</v>
      </c>
      <c r="U728" s="10">
        <v>7710</v>
      </c>
      <c r="V728" s="10">
        <v>11825700</v>
      </c>
      <c r="W728" s="10">
        <v>7710</v>
      </c>
      <c r="X728" s="19">
        <f t="shared" si="77"/>
        <v>-1.9455252918287937</v>
      </c>
      <c r="AF728" s="51">
        <f t="shared" si="79"/>
        <v>-7.3609063314610745</v>
      </c>
      <c r="AG728" s="51">
        <f t="shared" si="78"/>
        <v>14.318858204455923</v>
      </c>
    </row>
    <row r="729" spans="1:33" s="1" customFormat="1">
      <c r="A729" s="18">
        <v>39146</v>
      </c>
      <c r="B729" s="19">
        <v>16992.439999999999</v>
      </c>
      <c r="C729" s="19">
        <v>16992.439999999999</v>
      </c>
      <c r="D729" s="19">
        <v>16532.91</v>
      </c>
      <c r="E729" s="19">
        <v>16642.25</v>
      </c>
      <c r="F729" s="19">
        <f t="shared" si="74"/>
        <v>-3.4591476513091699</v>
      </c>
      <c r="G729" s="19"/>
      <c r="H729" s="19"/>
      <c r="I729" s="19"/>
      <c r="J729" s="19"/>
      <c r="K729" s="19"/>
      <c r="L729" s="19"/>
      <c r="M729" s="19"/>
      <c r="N729" s="51">
        <f t="shared" si="75"/>
        <v>-41.291232635396177</v>
      </c>
      <c r="O729" s="51">
        <f t="shared" si="76"/>
        <v>142.71746739905112</v>
      </c>
      <c r="Q729" s="11">
        <v>39146</v>
      </c>
      <c r="R729" s="10">
        <v>7510</v>
      </c>
      <c r="S729" s="10">
        <v>7590</v>
      </c>
      <c r="T729" s="10">
        <v>7440</v>
      </c>
      <c r="U729" s="10">
        <v>7460</v>
      </c>
      <c r="V729" s="10">
        <v>14656800</v>
      </c>
      <c r="W729" s="10">
        <v>7460</v>
      </c>
      <c r="X729" s="19">
        <f t="shared" si="77"/>
        <v>-3.3512064343163539</v>
      </c>
      <c r="AF729" s="51">
        <f t="shared" si="79"/>
        <v>-37.626985401721832</v>
      </c>
      <c r="AG729" s="51">
        <f t="shared" si="78"/>
        <v>126.08571915999056</v>
      </c>
    </row>
    <row r="730" spans="1:33" s="1" customFormat="1">
      <c r="A730" s="18">
        <v>39147</v>
      </c>
      <c r="B730" s="19">
        <v>16654.849999999999</v>
      </c>
      <c r="C730" s="19">
        <v>16882.919999999998</v>
      </c>
      <c r="D730" s="19">
        <v>16649.099999999999</v>
      </c>
      <c r="E730" s="19">
        <v>16844.5</v>
      </c>
      <c r="F730" s="19">
        <f t="shared" si="74"/>
        <v>1.2006886520822819</v>
      </c>
      <c r="G730" s="19"/>
      <c r="H730" s="19"/>
      <c r="I730" s="19"/>
      <c r="J730" s="19"/>
      <c r="K730" s="19"/>
      <c r="L730" s="19"/>
      <c r="M730" s="19"/>
      <c r="N730" s="51">
        <f t="shared" si="75"/>
        <v>1.7430503844124285</v>
      </c>
      <c r="O730" s="51">
        <f t="shared" si="76"/>
        <v>2.0977155035226187</v>
      </c>
      <c r="Q730" s="11">
        <v>39147</v>
      </c>
      <c r="R730" s="10">
        <v>7530</v>
      </c>
      <c r="S730" s="10">
        <v>7730</v>
      </c>
      <c r="T730" s="10">
        <v>7500</v>
      </c>
      <c r="U730" s="10">
        <v>7720</v>
      </c>
      <c r="V730" s="10">
        <v>16107900</v>
      </c>
      <c r="W730" s="10">
        <v>7720</v>
      </c>
      <c r="X730" s="19">
        <f t="shared" si="77"/>
        <v>3.3678756476683938</v>
      </c>
      <c r="AF730" s="51">
        <f t="shared" si="79"/>
        <v>38.209533726656169</v>
      </c>
      <c r="AG730" s="51">
        <f t="shared" si="78"/>
        <v>128.69519057408976</v>
      </c>
    </row>
    <row r="731" spans="1:33" s="1" customFormat="1">
      <c r="A731" s="18">
        <v>39148</v>
      </c>
      <c r="B731" s="19">
        <v>16982.3</v>
      </c>
      <c r="C731" s="19">
        <v>16988.009999999998</v>
      </c>
      <c r="D731" s="19">
        <v>16731.77</v>
      </c>
      <c r="E731" s="19">
        <v>16764.62</v>
      </c>
      <c r="F731" s="19">
        <f t="shared" si="74"/>
        <v>-0.47647963389567444</v>
      </c>
      <c r="G731" s="19"/>
      <c r="H731" s="19"/>
      <c r="I731" s="19"/>
      <c r="J731" s="19"/>
      <c r="K731" s="19"/>
      <c r="L731" s="19"/>
      <c r="M731" s="19"/>
      <c r="N731" s="51">
        <f t="shared" si="75"/>
        <v>-0.10629061863970118</v>
      </c>
      <c r="O731" s="51">
        <f t="shared" si="76"/>
        <v>5.034927789955751E-2</v>
      </c>
      <c r="Q731" s="11">
        <v>39148</v>
      </c>
      <c r="R731" s="10">
        <v>7880</v>
      </c>
      <c r="S731" s="10">
        <v>7880</v>
      </c>
      <c r="T731" s="10">
        <v>7730</v>
      </c>
      <c r="U731" s="10">
        <v>7740</v>
      </c>
      <c r="V731" s="10">
        <v>11426500</v>
      </c>
      <c r="W731" s="10">
        <v>7740</v>
      </c>
      <c r="X731" s="19">
        <f t="shared" si="77"/>
        <v>0.2583979328165375</v>
      </c>
      <c r="AF731" s="51">
        <f t="shared" si="79"/>
        <v>1.7306796398804981E-2</v>
      </c>
      <c r="AG731" s="51">
        <f t="shared" si="78"/>
        <v>4.4766751343355638E-3</v>
      </c>
    </row>
    <row r="732" spans="1:33" s="1" customFormat="1">
      <c r="A732" s="18">
        <v>39149</v>
      </c>
      <c r="B732" s="19">
        <v>16729.79</v>
      </c>
      <c r="C732" s="19">
        <v>17090.310000000001</v>
      </c>
      <c r="D732" s="19">
        <v>16685.95</v>
      </c>
      <c r="E732" s="19">
        <v>17090.310000000001</v>
      </c>
      <c r="F732" s="19">
        <f t="shared" si="74"/>
        <v>1.9056997795827126</v>
      </c>
      <c r="G732" s="19"/>
      <c r="H732" s="19"/>
      <c r="I732" s="19"/>
      <c r="J732" s="19"/>
      <c r="K732" s="19"/>
      <c r="L732" s="19"/>
      <c r="M732" s="19"/>
      <c r="N732" s="51">
        <f t="shared" si="75"/>
        <v>6.9513029533654054</v>
      </c>
      <c r="O732" s="51">
        <f t="shared" si="76"/>
        <v>13.266457047791159</v>
      </c>
      <c r="Q732" s="11">
        <v>39149</v>
      </c>
      <c r="R732" s="10">
        <v>7670</v>
      </c>
      <c r="S732" s="10">
        <v>7850</v>
      </c>
      <c r="T732" s="10">
        <v>7670</v>
      </c>
      <c r="U732" s="10">
        <v>7840</v>
      </c>
      <c r="V732" s="10">
        <v>8597300</v>
      </c>
      <c r="W732" s="10">
        <v>7840</v>
      </c>
      <c r="X732" s="19">
        <f t="shared" si="77"/>
        <v>1.2755102040816326</v>
      </c>
      <c r="AF732" s="51">
        <f t="shared" si="79"/>
        <v>2.0764684083961731</v>
      </c>
      <c r="AG732" s="51">
        <f t="shared" si="78"/>
        <v>2.6491127169388613</v>
      </c>
    </row>
    <row r="733" spans="1:33" s="1" customFormat="1">
      <c r="A733" s="18">
        <v>39150</v>
      </c>
      <c r="B733" s="19">
        <v>17224.669999999998</v>
      </c>
      <c r="C733" s="19">
        <v>17246.21</v>
      </c>
      <c r="D733" s="19">
        <v>17100.740000000002</v>
      </c>
      <c r="E733" s="19">
        <v>17164.04</v>
      </c>
      <c r="F733" s="19">
        <f t="shared" si="74"/>
        <v>0.42956087261506948</v>
      </c>
      <c r="G733" s="19"/>
      <c r="H733" s="19"/>
      <c r="I733" s="19"/>
      <c r="J733" s="19"/>
      <c r="K733" s="19"/>
      <c r="L733" s="19"/>
      <c r="M733" s="19"/>
      <c r="N733" s="51">
        <f t="shared" si="75"/>
        <v>8.0815461294304405E-2</v>
      </c>
      <c r="O733" s="51">
        <f t="shared" si="76"/>
        <v>3.4940244655338439E-2</v>
      </c>
      <c r="Q733" s="11">
        <v>39150</v>
      </c>
      <c r="R733" s="10">
        <v>7880</v>
      </c>
      <c r="S733" s="10">
        <v>7950</v>
      </c>
      <c r="T733" s="10">
        <v>7830</v>
      </c>
      <c r="U733" s="10">
        <v>7860</v>
      </c>
      <c r="V733" s="10">
        <v>12204300</v>
      </c>
      <c r="W733" s="10">
        <v>7860</v>
      </c>
      <c r="X733" s="19">
        <f t="shared" si="77"/>
        <v>0.2544529262086514</v>
      </c>
      <c r="AF733" s="51">
        <f t="shared" si="79"/>
        <v>1.6526954871522569E-2</v>
      </c>
      <c r="AG733" s="51">
        <f t="shared" si="78"/>
        <v>4.2097579097752826E-3</v>
      </c>
    </row>
    <row r="734" spans="1:33" s="1" customFormat="1">
      <c r="A734" s="18">
        <v>39153</v>
      </c>
      <c r="B734" s="19">
        <v>17312.14</v>
      </c>
      <c r="C734" s="19">
        <v>17325.45</v>
      </c>
      <c r="D734" s="19">
        <v>17206.939999999999</v>
      </c>
      <c r="E734" s="19">
        <v>17292.39</v>
      </c>
      <c r="F734" s="19">
        <f t="shared" si="74"/>
        <v>0.74223401160856628</v>
      </c>
      <c r="G734" s="19"/>
      <c r="H734" s="19"/>
      <c r="I734" s="19"/>
      <c r="J734" s="19"/>
      <c r="K734" s="19"/>
      <c r="L734" s="19"/>
      <c r="M734" s="19"/>
      <c r="N734" s="51">
        <f t="shared" si="75"/>
        <v>0.41352556016052194</v>
      </c>
      <c r="O734" s="51">
        <f t="shared" si="76"/>
        <v>0.30808447329277655</v>
      </c>
      <c r="Q734" s="11">
        <v>39153</v>
      </c>
      <c r="R734" s="10">
        <v>7940</v>
      </c>
      <c r="S734" s="10">
        <v>7950</v>
      </c>
      <c r="T734" s="10">
        <v>7850</v>
      </c>
      <c r="U734" s="10">
        <v>7880</v>
      </c>
      <c r="V734" s="10">
        <v>6667000</v>
      </c>
      <c r="W734" s="10">
        <v>7880</v>
      </c>
      <c r="X734" s="19">
        <f t="shared" si="77"/>
        <v>0.25380710659898476</v>
      </c>
      <c r="AF734" s="51">
        <f t="shared" si="79"/>
        <v>1.6401565863491254E-2</v>
      </c>
      <c r="AG734" s="51">
        <f t="shared" si="78"/>
        <v>4.1672262780086825E-3</v>
      </c>
    </row>
    <row r="735" spans="1:33" s="1" customFormat="1">
      <c r="A735" s="18">
        <v>39154</v>
      </c>
      <c r="B735" s="19">
        <v>17268.71</v>
      </c>
      <c r="C735" s="19">
        <v>17299.48</v>
      </c>
      <c r="D735" s="19">
        <v>17153.2</v>
      </c>
      <c r="E735" s="19">
        <v>17178.84</v>
      </c>
      <c r="F735" s="19">
        <f t="shared" si="74"/>
        <v>-0.66098758705476779</v>
      </c>
      <c r="G735" s="19"/>
      <c r="H735" s="19"/>
      <c r="I735" s="19"/>
      <c r="J735" s="19"/>
      <c r="K735" s="19"/>
      <c r="L735" s="19"/>
      <c r="M735" s="19"/>
      <c r="N735" s="51">
        <f t="shared" si="75"/>
        <v>-0.28515331427714985</v>
      </c>
      <c r="O735" s="51">
        <f t="shared" si="76"/>
        <v>0.18768860145536079</v>
      </c>
      <c r="Q735" s="11">
        <v>39154</v>
      </c>
      <c r="R735" s="10">
        <v>7850</v>
      </c>
      <c r="S735" s="10">
        <v>7860</v>
      </c>
      <c r="T735" s="10">
        <v>7780</v>
      </c>
      <c r="U735" s="10">
        <v>7790</v>
      </c>
      <c r="V735" s="10">
        <v>5304200</v>
      </c>
      <c r="W735" s="10">
        <v>7790</v>
      </c>
      <c r="X735" s="19">
        <f t="shared" si="77"/>
        <v>-1.1553273427471118</v>
      </c>
      <c r="AF735" s="51">
        <f t="shared" si="79"/>
        <v>-1.5410371908133209</v>
      </c>
      <c r="AG735" s="51">
        <f t="shared" si="78"/>
        <v>1.7799897164380192</v>
      </c>
    </row>
    <row r="736" spans="1:33" s="1" customFormat="1">
      <c r="A736" s="18">
        <v>39155</v>
      </c>
      <c r="B736" s="19">
        <v>16936.189999999999</v>
      </c>
      <c r="C736" s="19">
        <v>16936.189999999999</v>
      </c>
      <c r="D736" s="19">
        <v>16628.849999999999</v>
      </c>
      <c r="E736" s="19">
        <v>16676.89</v>
      </c>
      <c r="F736" s="19">
        <f t="shared" si="74"/>
        <v>-3.0098537557062546</v>
      </c>
      <c r="G736" s="19"/>
      <c r="H736" s="19"/>
      <c r="I736" s="19"/>
      <c r="J736" s="19"/>
      <c r="K736" s="19"/>
      <c r="L736" s="19"/>
      <c r="M736" s="19"/>
      <c r="N736" s="51">
        <f t="shared" si="75"/>
        <v>-27.191301924348256</v>
      </c>
      <c r="O736" s="51">
        <f t="shared" si="76"/>
        <v>81.766109894296775</v>
      </c>
      <c r="Q736" s="11">
        <v>39155</v>
      </c>
      <c r="R736" s="10">
        <v>7590</v>
      </c>
      <c r="S736" s="10">
        <v>7620</v>
      </c>
      <c r="T736" s="10">
        <v>7510</v>
      </c>
      <c r="U736" s="10">
        <v>7540</v>
      </c>
      <c r="V736" s="10">
        <v>10369400</v>
      </c>
      <c r="W736" s="10">
        <v>7540</v>
      </c>
      <c r="X736" s="19">
        <f t="shared" si="77"/>
        <v>-3.3156498673740056</v>
      </c>
      <c r="AF736" s="51">
        <f t="shared" si="79"/>
        <v>-36.441878273852744</v>
      </c>
      <c r="AG736" s="51">
        <f t="shared" si="78"/>
        <v>120.81874981239964</v>
      </c>
    </row>
    <row r="737" spans="1:33" s="1" customFormat="1">
      <c r="A737" s="18">
        <v>39156</v>
      </c>
      <c r="B737" s="19">
        <v>16803.990000000002</v>
      </c>
      <c r="C737" s="19">
        <v>16942.310000000001</v>
      </c>
      <c r="D737" s="19">
        <v>16760.68</v>
      </c>
      <c r="E737" s="19">
        <v>16860.39</v>
      </c>
      <c r="F737" s="19">
        <f t="shared" si="74"/>
        <v>1.0883496763716618</v>
      </c>
      <c r="G737" s="19"/>
      <c r="H737" s="19"/>
      <c r="I737" s="19"/>
      <c r="J737" s="19"/>
      <c r="K737" s="19"/>
      <c r="L737" s="19"/>
      <c r="M737" s="19"/>
      <c r="N737" s="51">
        <f t="shared" si="75"/>
        <v>1.2990781361328192</v>
      </c>
      <c r="O737" s="51">
        <f t="shared" si="76"/>
        <v>1.4174694190000015</v>
      </c>
      <c r="Q737" s="11">
        <v>39156</v>
      </c>
      <c r="R737" s="10">
        <v>7610</v>
      </c>
      <c r="S737" s="10">
        <v>7720</v>
      </c>
      <c r="T737" s="10">
        <v>7580</v>
      </c>
      <c r="U737" s="10">
        <v>7660</v>
      </c>
      <c r="V737" s="10">
        <v>7589400</v>
      </c>
      <c r="W737" s="10">
        <v>7660</v>
      </c>
      <c r="X737" s="19">
        <f t="shared" si="77"/>
        <v>1.5665796344647518</v>
      </c>
      <c r="AF737" s="51">
        <f t="shared" si="79"/>
        <v>3.8466274868967898</v>
      </c>
      <c r="AG737" s="51">
        <f t="shared" si="78"/>
        <v>6.0270784005470013</v>
      </c>
    </row>
    <row r="738" spans="1:33" s="1" customFormat="1">
      <c r="A738" s="18">
        <v>39157</v>
      </c>
      <c r="B738" s="19">
        <v>16779.48</v>
      </c>
      <c r="C738" s="19">
        <v>16939.43</v>
      </c>
      <c r="D738" s="19">
        <v>16643.759999999998</v>
      </c>
      <c r="E738" s="19">
        <v>16744.150000000001</v>
      </c>
      <c r="F738" s="19">
        <f t="shared" si="74"/>
        <v>-0.69421260559656928</v>
      </c>
      <c r="G738" s="19"/>
      <c r="H738" s="19"/>
      <c r="I738" s="19"/>
      <c r="J738" s="19"/>
      <c r="K738" s="19"/>
      <c r="L738" s="19"/>
      <c r="M738" s="19"/>
      <c r="N738" s="51">
        <f t="shared" si="75"/>
        <v>-0.33055203080345452</v>
      </c>
      <c r="O738" s="51">
        <f t="shared" si="76"/>
        <v>0.22855274387874036</v>
      </c>
      <c r="Q738" s="11">
        <v>39157</v>
      </c>
      <c r="R738" s="10">
        <v>7590</v>
      </c>
      <c r="S738" s="10">
        <v>7710</v>
      </c>
      <c r="T738" s="10">
        <v>7540</v>
      </c>
      <c r="U738" s="10">
        <v>7610</v>
      </c>
      <c r="V738" s="10">
        <v>7413100</v>
      </c>
      <c r="W738" s="10">
        <v>7610</v>
      </c>
      <c r="X738" s="19">
        <f t="shared" si="77"/>
        <v>-0.65703022339027595</v>
      </c>
      <c r="AF738" s="51">
        <f t="shared" si="79"/>
        <v>-0.28328585802312667</v>
      </c>
      <c r="AG738" s="51">
        <f t="shared" si="78"/>
        <v>0.18605150726367117</v>
      </c>
    </row>
    <row r="739" spans="1:33" s="1" customFormat="1">
      <c r="A739" s="18">
        <v>39160</v>
      </c>
      <c r="B739" s="19">
        <v>16713.990000000002</v>
      </c>
      <c r="C739" s="19">
        <v>17026.46</v>
      </c>
      <c r="D739" s="19">
        <v>16713.990000000002</v>
      </c>
      <c r="E739" s="19">
        <v>17009.55</v>
      </c>
      <c r="F739" s="19">
        <f t="shared" si="74"/>
        <v>1.5602999491462022</v>
      </c>
      <c r="G739" s="19"/>
      <c r="H739" s="19"/>
      <c r="I739" s="19"/>
      <c r="J739" s="19"/>
      <c r="K739" s="19"/>
      <c r="L739" s="19"/>
      <c r="M739" s="19"/>
      <c r="N739" s="51">
        <f t="shared" si="75"/>
        <v>3.8189843915657691</v>
      </c>
      <c r="O739" s="51">
        <f t="shared" si="76"/>
        <v>5.9693976624363323</v>
      </c>
      <c r="Q739" s="11">
        <v>39160</v>
      </c>
      <c r="R739" s="10">
        <v>7600</v>
      </c>
      <c r="S739" s="10">
        <v>7700</v>
      </c>
      <c r="T739" s="10">
        <v>7550</v>
      </c>
      <c r="U739" s="10">
        <v>7670</v>
      </c>
      <c r="V739" s="10">
        <v>5852300</v>
      </c>
      <c r="W739" s="10">
        <v>7670</v>
      </c>
      <c r="X739" s="19">
        <f t="shared" si="77"/>
        <v>0.78226857887874846</v>
      </c>
      <c r="AF739" s="51">
        <f t="shared" si="79"/>
        <v>0.47919646465048898</v>
      </c>
      <c r="AG739" s="51">
        <f t="shared" si="78"/>
        <v>0.37498866514290313</v>
      </c>
    </row>
    <row r="740" spans="1:33" s="1" customFormat="1">
      <c r="A740" s="18">
        <v>39161</v>
      </c>
      <c r="B740" s="19">
        <v>17155.349999999999</v>
      </c>
      <c r="C740" s="19">
        <v>17267.740000000002</v>
      </c>
      <c r="D740" s="19">
        <v>17146.53</v>
      </c>
      <c r="E740" s="19">
        <v>17163.2</v>
      </c>
      <c r="F740" s="19">
        <f t="shared" si="74"/>
        <v>0.89522932786427623</v>
      </c>
      <c r="G740" s="19"/>
      <c r="H740" s="19"/>
      <c r="I740" s="19"/>
      <c r="J740" s="19"/>
      <c r="K740" s="19"/>
      <c r="L740" s="19"/>
      <c r="M740" s="19"/>
      <c r="N740" s="51">
        <f t="shared" si="75"/>
        <v>0.72418585946643488</v>
      </c>
      <c r="O740" s="51">
        <f t="shared" si="76"/>
        <v>0.65032939900135256</v>
      </c>
      <c r="Q740" s="11">
        <v>39161</v>
      </c>
      <c r="R740" s="10">
        <v>7760</v>
      </c>
      <c r="S740" s="10">
        <v>7810</v>
      </c>
      <c r="T740" s="10">
        <v>7720</v>
      </c>
      <c r="U740" s="10">
        <v>7740</v>
      </c>
      <c r="V740" s="10">
        <v>7289000</v>
      </c>
      <c r="W740" s="10">
        <v>7740</v>
      </c>
      <c r="X740" s="19">
        <f t="shared" si="77"/>
        <v>0.90439276485788112</v>
      </c>
      <c r="AF740" s="51">
        <f t="shared" si="79"/>
        <v>0.74038391465708731</v>
      </c>
      <c r="AG740" s="51">
        <f t="shared" si="78"/>
        <v>0.66979612878260131</v>
      </c>
    </row>
    <row r="741" spans="1:33" s="1" customFormat="1">
      <c r="A741" s="18">
        <v>39163</v>
      </c>
      <c r="B741" s="19">
        <v>17383.62</v>
      </c>
      <c r="C741" s="19">
        <v>17489.189999999999</v>
      </c>
      <c r="D741" s="19">
        <v>17379.400000000001</v>
      </c>
      <c r="E741" s="19">
        <v>17419.2</v>
      </c>
      <c r="F741" s="19">
        <f t="shared" si="74"/>
        <v>1.4696426931202351</v>
      </c>
      <c r="G741" s="19"/>
      <c r="H741" s="19"/>
      <c r="I741" s="19"/>
      <c r="J741" s="19"/>
      <c r="K741" s="19"/>
      <c r="L741" s="19"/>
      <c r="M741" s="19"/>
      <c r="N741" s="51">
        <f t="shared" si="75"/>
        <v>3.1922880998970382</v>
      </c>
      <c r="O741" s="51">
        <f t="shared" si="76"/>
        <v>4.7004139368094107</v>
      </c>
      <c r="Q741" s="11">
        <v>39163</v>
      </c>
      <c r="R741" s="10">
        <v>7830</v>
      </c>
      <c r="S741" s="10">
        <v>7860</v>
      </c>
      <c r="T741" s="10">
        <v>7770</v>
      </c>
      <c r="U741" s="10">
        <v>7800</v>
      </c>
      <c r="V741" s="10">
        <v>6221800</v>
      </c>
      <c r="W741" s="10">
        <v>7800</v>
      </c>
      <c r="X741" s="19">
        <f t="shared" si="77"/>
        <v>0.76923076923076927</v>
      </c>
      <c r="AF741" s="51">
        <f t="shared" si="79"/>
        <v>0.45564168178506093</v>
      </c>
      <c r="AG741" s="51">
        <f t="shared" si="78"/>
        <v>0.3506156211922169</v>
      </c>
    </row>
    <row r="742" spans="1:33" s="1" customFormat="1">
      <c r="A742" s="18">
        <v>39164</v>
      </c>
      <c r="B742" s="19">
        <v>17519.509999999998</v>
      </c>
      <c r="C742" s="19">
        <v>17534.77</v>
      </c>
      <c r="D742" s="19">
        <v>17407.97</v>
      </c>
      <c r="E742" s="19">
        <v>17480.61</v>
      </c>
      <c r="F742" s="19">
        <f t="shared" si="74"/>
        <v>0.35130353002555315</v>
      </c>
      <c r="G742" s="19"/>
      <c r="H742" s="19"/>
      <c r="I742" s="19"/>
      <c r="J742" s="19"/>
      <c r="K742" s="19"/>
      <c r="L742" s="19"/>
      <c r="M742" s="19"/>
      <c r="N742" s="51">
        <f t="shared" si="75"/>
        <v>4.4395217941720397E-2</v>
      </c>
      <c r="O742" s="51">
        <f t="shared" si="76"/>
        <v>1.5719844888927248E-2</v>
      </c>
      <c r="Q742" s="11">
        <v>39164</v>
      </c>
      <c r="R742" s="10">
        <v>7850</v>
      </c>
      <c r="S742" s="10">
        <v>7870</v>
      </c>
      <c r="T742" s="10">
        <v>7820</v>
      </c>
      <c r="U742" s="10">
        <v>7840</v>
      </c>
      <c r="V742" s="10">
        <v>6075000</v>
      </c>
      <c r="W742" s="10">
        <v>7840</v>
      </c>
      <c r="X742" s="19">
        <f t="shared" si="77"/>
        <v>0.51020408163265307</v>
      </c>
      <c r="AF742" s="51">
        <f t="shared" si="79"/>
        <v>0.13301954827595802</v>
      </c>
      <c r="AG742" s="51">
        <f t="shared" si="78"/>
        <v>6.7902738803615956E-2</v>
      </c>
    </row>
    <row r="743" spans="1:33" s="1" customFormat="1">
      <c r="A743" s="18">
        <v>39167</v>
      </c>
      <c r="B743" s="19">
        <v>17517.919999999998</v>
      </c>
      <c r="C743" s="19">
        <v>17558.04</v>
      </c>
      <c r="D743" s="10">
        <v>17425</v>
      </c>
      <c r="E743" s="19">
        <v>17521.96</v>
      </c>
      <c r="F743" s="19">
        <f t="shared" si="74"/>
        <v>0.23598958107425511</v>
      </c>
      <c r="G743" s="19"/>
      <c r="H743" s="19"/>
      <c r="I743" s="19"/>
      <c r="J743" s="19"/>
      <c r="K743" s="19"/>
      <c r="L743" s="19"/>
      <c r="M743" s="19"/>
      <c r="N743" s="51">
        <f t="shared" si="75"/>
        <v>1.3613355575356128E-2</v>
      </c>
      <c r="O743" s="51">
        <f t="shared" si="76"/>
        <v>3.2505255521758066E-3</v>
      </c>
      <c r="Q743" s="11">
        <v>39167</v>
      </c>
      <c r="R743" s="10">
        <v>7800</v>
      </c>
      <c r="S743" s="10">
        <v>7830</v>
      </c>
      <c r="T743" s="10">
        <v>7750</v>
      </c>
      <c r="U743" s="10">
        <v>7820</v>
      </c>
      <c r="V743" s="10">
        <v>5746700</v>
      </c>
      <c r="W743" s="10">
        <v>7820</v>
      </c>
      <c r="X743" s="19">
        <f t="shared" si="77"/>
        <v>-0.25575447570332482</v>
      </c>
      <c r="AF743" s="51">
        <f t="shared" si="79"/>
        <v>-1.6676495010602647E-2</v>
      </c>
      <c r="AG743" s="51">
        <f t="shared" si="78"/>
        <v>4.260622310094349E-3</v>
      </c>
    </row>
    <row r="744" spans="1:33" s="1" customFormat="1">
      <c r="A744" s="18">
        <v>39168</v>
      </c>
      <c r="B744" s="19">
        <v>17357.259999999998</v>
      </c>
      <c r="C744" s="19">
        <v>17516.89</v>
      </c>
      <c r="D744" s="19">
        <v>17315.91</v>
      </c>
      <c r="E744" s="19">
        <v>17365.05</v>
      </c>
      <c r="F744" s="19">
        <f t="shared" si="74"/>
        <v>-0.90359659200520503</v>
      </c>
      <c r="G744" s="19"/>
      <c r="H744" s="19"/>
      <c r="I744" s="19"/>
      <c r="J744" s="19"/>
      <c r="K744" s="19"/>
      <c r="L744" s="19"/>
      <c r="M744" s="19"/>
      <c r="N744" s="51">
        <f t="shared" si="75"/>
        <v>-0.73097354024984607</v>
      </c>
      <c r="O744" s="51">
        <f t="shared" si="76"/>
        <v>0.65846931620670657</v>
      </c>
      <c r="Q744" s="11">
        <v>39168</v>
      </c>
      <c r="R744" s="10">
        <v>7740</v>
      </c>
      <c r="S744" s="10">
        <v>7800</v>
      </c>
      <c r="T744" s="10">
        <v>7660</v>
      </c>
      <c r="U744" s="10">
        <v>7730</v>
      </c>
      <c r="V744" s="10">
        <v>6566300</v>
      </c>
      <c r="W744" s="10">
        <v>7730</v>
      </c>
      <c r="X744" s="19">
        <f t="shared" si="77"/>
        <v>-1.1642949547218628</v>
      </c>
      <c r="AF744" s="51">
        <f t="shared" si="79"/>
        <v>-1.5772093311760271</v>
      </c>
      <c r="AG744" s="51">
        <f t="shared" si="78"/>
        <v>1.8359144937117302</v>
      </c>
    </row>
    <row r="745" spans="1:33" s="1" customFormat="1">
      <c r="A745" s="18">
        <v>39169</v>
      </c>
      <c r="B745" s="19">
        <v>17328.12</v>
      </c>
      <c r="C745" s="19">
        <v>17442.62</v>
      </c>
      <c r="D745" s="19">
        <v>17141.650000000001</v>
      </c>
      <c r="E745" s="19">
        <v>17254.73</v>
      </c>
      <c r="F745" s="19">
        <f t="shared" si="74"/>
        <v>-0.63936091726732158</v>
      </c>
      <c r="G745" s="19"/>
      <c r="H745" s="19"/>
      <c r="I745" s="19"/>
      <c r="J745" s="19"/>
      <c r="K745" s="19"/>
      <c r="L745" s="19"/>
      <c r="M745" s="19"/>
      <c r="N745" s="51">
        <f t="shared" si="75"/>
        <v>-0.25795875433376975</v>
      </c>
      <c r="O745" s="51">
        <f t="shared" si="76"/>
        <v>0.16421028749798594</v>
      </c>
      <c r="Q745" s="11">
        <v>39169</v>
      </c>
      <c r="R745" s="10">
        <v>7710</v>
      </c>
      <c r="S745" s="10">
        <v>7720</v>
      </c>
      <c r="T745" s="10">
        <v>7560</v>
      </c>
      <c r="U745" s="10">
        <v>7620</v>
      </c>
      <c r="V745" s="10">
        <v>7953000</v>
      </c>
      <c r="W745" s="10">
        <v>7620</v>
      </c>
      <c r="X745" s="19">
        <f t="shared" si="77"/>
        <v>-1.4435695538057742</v>
      </c>
      <c r="AF745" s="51">
        <f t="shared" si="79"/>
        <v>-3.0065706949220186</v>
      </c>
      <c r="AG745" s="51">
        <f t="shared" si="78"/>
        <v>4.3393887636742088</v>
      </c>
    </row>
    <row r="746" spans="1:33" s="1" customFormat="1">
      <c r="A746" s="18">
        <v>39170</v>
      </c>
      <c r="B746" s="19">
        <v>17119.95</v>
      </c>
      <c r="C746" s="19">
        <v>17350.88</v>
      </c>
      <c r="D746" s="19">
        <v>17036.22</v>
      </c>
      <c r="E746" s="19">
        <v>17263.939999999999</v>
      </c>
      <c r="F746" s="19">
        <f t="shared" si="74"/>
        <v>5.3348192822722545E-2</v>
      </c>
      <c r="G746" s="19"/>
      <c r="H746" s="19"/>
      <c r="I746" s="19"/>
      <c r="J746" s="19"/>
      <c r="K746" s="19"/>
      <c r="L746" s="19"/>
      <c r="M746" s="19"/>
      <c r="N746" s="51">
        <f t="shared" si="75"/>
        <v>1.7687364237115236E-4</v>
      </c>
      <c r="O746" s="51">
        <f t="shared" si="76"/>
        <v>9.9285118652679911E-6</v>
      </c>
      <c r="Q746" s="11">
        <v>39170</v>
      </c>
      <c r="R746" s="10">
        <v>7520</v>
      </c>
      <c r="S746" s="10">
        <v>7670</v>
      </c>
      <c r="T746" s="10">
        <v>7510</v>
      </c>
      <c r="U746" s="10">
        <v>7620</v>
      </c>
      <c r="V746" s="10">
        <v>6625000</v>
      </c>
      <c r="W746" s="10">
        <v>7620</v>
      </c>
      <c r="X746" s="19">
        <f t="shared" si="77"/>
        <v>0</v>
      </c>
      <c r="AF746" s="51">
        <f t="shared" si="79"/>
        <v>1.9205286566845341E-11</v>
      </c>
      <c r="AG746" s="51">
        <f t="shared" si="78"/>
        <v>5.1431326109964725E-15</v>
      </c>
    </row>
    <row r="747" spans="1:33" s="1" customFormat="1">
      <c r="A747" s="18">
        <v>39171</v>
      </c>
      <c r="B747" s="19">
        <v>17318.849999999999</v>
      </c>
      <c r="C747" s="19">
        <v>17380.8</v>
      </c>
      <c r="D747" s="19">
        <v>17267.099999999999</v>
      </c>
      <c r="E747" s="19">
        <v>17287.650000000001</v>
      </c>
      <c r="F747" s="19">
        <f t="shared" si="74"/>
        <v>0.13714993073091347</v>
      </c>
      <c r="G747" s="19"/>
      <c r="H747" s="19"/>
      <c r="I747" s="19"/>
      <c r="J747" s="19"/>
      <c r="K747" s="19"/>
      <c r="L747" s="19"/>
      <c r="M747" s="19"/>
      <c r="N747" s="51">
        <f t="shared" si="75"/>
        <v>2.740185533703832E-3</v>
      </c>
      <c r="O747" s="51">
        <f t="shared" si="76"/>
        <v>3.8344813131009484E-4</v>
      </c>
      <c r="Q747" s="11">
        <v>39171</v>
      </c>
      <c r="R747" s="10">
        <v>7640</v>
      </c>
      <c r="S747" s="10">
        <v>7700</v>
      </c>
      <c r="T747" s="10">
        <v>7550</v>
      </c>
      <c r="U747" s="10">
        <v>7550</v>
      </c>
      <c r="V747" s="10">
        <v>6883000</v>
      </c>
      <c r="W747" s="10">
        <v>7550</v>
      </c>
      <c r="X747" s="19">
        <f t="shared" si="77"/>
        <v>-0.92715231788079477</v>
      </c>
      <c r="AF747" s="51">
        <f t="shared" si="79"/>
        <v>-0.79630031447241645</v>
      </c>
      <c r="AG747" s="51">
        <f t="shared" si="78"/>
        <v>0.73807843485643765</v>
      </c>
    </row>
    <row r="748" spans="1:33" s="1" customFormat="1">
      <c r="A748" s="18">
        <v>39174</v>
      </c>
      <c r="B748" s="19">
        <v>17346.25</v>
      </c>
      <c r="C748" s="19">
        <v>17425.740000000002</v>
      </c>
      <c r="D748" s="19">
        <v>16999.05</v>
      </c>
      <c r="E748" s="19">
        <v>17028.41</v>
      </c>
      <c r="F748" s="19">
        <f t="shared" si="74"/>
        <v>-1.5223969824546248</v>
      </c>
      <c r="G748" s="19"/>
      <c r="H748" s="19"/>
      <c r="I748" s="19"/>
      <c r="J748" s="19"/>
      <c r="K748" s="19"/>
      <c r="L748" s="19"/>
      <c r="M748" s="19"/>
      <c r="N748" s="51">
        <f t="shared" si="75"/>
        <v>-3.5091181002044296</v>
      </c>
      <c r="O748" s="51">
        <f t="shared" si="76"/>
        <v>5.332497325807287</v>
      </c>
      <c r="Q748" s="11">
        <v>39174</v>
      </c>
      <c r="R748" s="10">
        <v>7620</v>
      </c>
      <c r="S748" s="10">
        <v>7640</v>
      </c>
      <c r="T748" s="10">
        <v>7410</v>
      </c>
      <c r="U748" s="10">
        <v>7430</v>
      </c>
      <c r="V748" s="10">
        <v>9472200</v>
      </c>
      <c r="W748" s="10">
        <v>7430</v>
      </c>
      <c r="X748" s="19">
        <f t="shared" si="77"/>
        <v>-1.6150740242261103</v>
      </c>
      <c r="AF748" s="51">
        <f t="shared" si="79"/>
        <v>-4.210767342032903</v>
      </c>
      <c r="AG748" s="51">
        <f t="shared" si="78"/>
        <v>6.7995733221393895</v>
      </c>
    </row>
    <row r="749" spans="1:33" s="1" customFormat="1">
      <c r="A749" s="18">
        <v>39175</v>
      </c>
      <c r="B749" s="19">
        <v>17154.78</v>
      </c>
      <c r="C749" s="19">
        <v>17279.73</v>
      </c>
      <c r="D749" s="19">
        <v>17095.919999999998</v>
      </c>
      <c r="E749" s="19">
        <v>17244.05</v>
      </c>
      <c r="F749" s="19">
        <f t="shared" si="74"/>
        <v>1.2505182947161453</v>
      </c>
      <c r="G749" s="19"/>
      <c r="H749" s="19"/>
      <c r="I749" s="19"/>
      <c r="J749" s="19"/>
      <c r="K749" s="19"/>
      <c r="L749" s="19"/>
      <c r="M749" s="19"/>
      <c r="N749" s="51">
        <f t="shared" si="75"/>
        <v>1.9686509375295167</v>
      </c>
      <c r="O749" s="51">
        <f t="shared" si="76"/>
        <v>2.4673170355274472</v>
      </c>
      <c r="Q749" s="11">
        <v>39175</v>
      </c>
      <c r="R749" s="10">
        <v>7440</v>
      </c>
      <c r="S749" s="10">
        <v>7450</v>
      </c>
      <c r="T749" s="10">
        <v>7330</v>
      </c>
      <c r="U749" s="10">
        <v>7420</v>
      </c>
      <c r="V749" s="10">
        <v>12216000</v>
      </c>
      <c r="W749" s="10">
        <v>7420</v>
      </c>
      <c r="X749" s="19">
        <f t="shared" si="77"/>
        <v>-0.13477088948787064</v>
      </c>
      <c r="AF749" s="51">
        <f t="shared" si="79"/>
        <v>-2.4333064195631699E-3</v>
      </c>
      <c r="AG749" s="51">
        <f t="shared" si="78"/>
        <v>3.2728723656668188E-4</v>
      </c>
    </row>
    <row r="750" spans="1:33" s="1" customFormat="1">
      <c r="A750" s="18">
        <v>39176</v>
      </c>
      <c r="B750" s="19">
        <v>17400.68</v>
      </c>
      <c r="C750" s="19">
        <v>17576.509999999998</v>
      </c>
      <c r="D750" s="19">
        <v>17394.14</v>
      </c>
      <c r="E750" s="19">
        <v>17544.09</v>
      </c>
      <c r="F750" s="19">
        <f t="shared" si="74"/>
        <v>1.710205545001199</v>
      </c>
      <c r="G750" s="19"/>
      <c r="H750" s="19"/>
      <c r="I750" s="19"/>
      <c r="J750" s="19"/>
      <c r="K750" s="19"/>
      <c r="L750" s="19"/>
      <c r="M750" s="19"/>
      <c r="N750" s="51">
        <f t="shared" si="75"/>
        <v>5.0264923369280696</v>
      </c>
      <c r="O750" s="51">
        <f t="shared" si="76"/>
        <v>8.6103346886629506</v>
      </c>
      <c r="Q750" s="11">
        <v>39176</v>
      </c>
      <c r="R750" s="10">
        <v>7520</v>
      </c>
      <c r="S750" s="10">
        <v>7570</v>
      </c>
      <c r="T750" s="10">
        <v>7480</v>
      </c>
      <c r="U750" s="10">
        <v>7540</v>
      </c>
      <c r="V750" s="10">
        <v>10029200</v>
      </c>
      <c r="W750" s="10">
        <v>7540</v>
      </c>
      <c r="X750" s="19">
        <f t="shared" si="77"/>
        <v>1.5915119363395225</v>
      </c>
      <c r="AF750" s="51">
        <f t="shared" si="79"/>
        <v>4.0331921516770279</v>
      </c>
      <c r="AG750" s="51">
        <f t="shared" si="78"/>
        <v>6.4199535307452704</v>
      </c>
    </row>
    <row r="751" spans="1:33" s="1" customFormat="1">
      <c r="A751" s="18">
        <v>39177</v>
      </c>
      <c r="B751" s="19">
        <v>17507.46</v>
      </c>
      <c r="C751" s="19">
        <v>17531.3</v>
      </c>
      <c r="D751" s="19">
        <v>17430.38</v>
      </c>
      <c r="E751" s="19">
        <v>17491.419999999998</v>
      </c>
      <c r="F751" s="19">
        <f t="shared" si="74"/>
        <v>-0.30111906294630109</v>
      </c>
      <c r="G751" s="19"/>
      <c r="H751" s="19"/>
      <c r="I751" s="19"/>
      <c r="J751" s="19"/>
      <c r="K751" s="19"/>
      <c r="L751" s="19"/>
      <c r="M751" s="19"/>
      <c r="N751" s="51">
        <f t="shared" si="75"/>
        <v>-2.6552645510138431E-2</v>
      </c>
      <c r="O751" s="51">
        <f t="shared" si="76"/>
        <v>7.9215541744800701E-3</v>
      </c>
      <c r="Q751" s="11">
        <v>39177</v>
      </c>
      <c r="R751" s="10">
        <v>7550</v>
      </c>
      <c r="S751" s="10">
        <v>7560</v>
      </c>
      <c r="T751" s="10">
        <v>7410</v>
      </c>
      <c r="U751" s="10">
        <v>7440</v>
      </c>
      <c r="V751" s="10">
        <v>9534000</v>
      </c>
      <c r="W751" s="10">
        <v>7440</v>
      </c>
      <c r="X751" s="19">
        <f t="shared" si="77"/>
        <v>-1.3440860215053763</v>
      </c>
      <c r="AF751" s="51">
        <f t="shared" si="79"/>
        <v>-2.426730670275294</v>
      </c>
      <c r="AG751" s="51">
        <f t="shared" si="78"/>
        <v>3.2610848988518937</v>
      </c>
    </row>
    <row r="752" spans="1:33" s="1" customFormat="1">
      <c r="A752" s="18">
        <v>39178</v>
      </c>
      <c r="B752" s="19">
        <v>17502.900000000001</v>
      </c>
      <c r="C752" s="19">
        <v>17560.3</v>
      </c>
      <c r="D752" s="19">
        <v>17422.55</v>
      </c>
      <c r="E752" s="19">
        <v>17484.78</v>
      </c>
      <c r="F752" s="19">
        <f t="shared" si="74"/>
        <v>-3.7975885312823025E-2</v>
      </c>
      <c r="G752" s="19"/>
      <c r="H752" s="19"/>
      <c r="I752" s="19"/>
      <c r="J752" s="19"/>
      <c r="K752" s="19"/>
      <c r="L752" s="19"/>
      <c r="M752" s="19"/>
      <c r="N752" s="51">
        <f t="shared" si="75"/>
        <v>-4.3579714798575165E-5</v>
      </c>
      <c r="O752" s="51">
        <f t="shared" si="76"/>
        <v>1.5336014541049042E-6</v>
      </c>
      <c r="Q752" s="11">
        <v>39178</v>
      </c>
      <c r="R752" s="10">
        <v>7470</v>
      </c>
      <c r="S752" s="10">
        <v>7500</v>
      </c>
      <c r="T752" s="10">
        <v>7380</v>
      </c>
      <c r="U752" s="10">
        <v>7400</v>
      </c>
      <c r="V752" s="10">
        <v>7121800</v>
      </c>
      <c r="W752" s="10">
        <v>7400</v>
      </c>
      <c r="X752" s="19">
        <f t="shared" si="77"/>
        <v>-0.54054054054054057</v>
      </c>
      <c r="AF752" s="51">
        <f t="shared" si="79"/>
        <v>-0.15770271591937321</v>
      </c>
      <c r="AG752" s="51">
        <f t="shared" si="78"/>
        <v>8.5202478874617932E-2</v>
      </c>
    </row>
    <row r="753" spans="1:33" s="1" customFormat="1">
      <c r="A753" s="18">
        <v>39181</v>
      </c>
      <c r="B753" s="19">
        <v>17606.03</v>
      </c>
      <c r="C753" s="19">
        <v>17747.82</v>
      </c>
      <c r="D753" s="19">
        <v>17606.03</v>
      </c>
      <c r="E753" s="19">
        <v>17743.759999999998</v>
      </c>
      <c r="F753" s="19">
        <f t="shared" si="74"/>
        <v>1.4595553591797883</v>
      </c>
      <c r="G753" s="19"/>
      <c r="H753" s="19"/>
      <c r="I753" s="19"/>
      <c r="J753" s="19"/>
      <c r="K753" s="19"/>
      <c r="L753" s="19"/>
      <c r="M753" s="19"/>
      <c r="N753" s="51">
        <f t="shared" si="75"/>
        <v>3.1271272055421035</v>
      </c>
      <c r="O753" s="51">
        <f t="shared" si="76"/>
        <v>4.5729248441540706</v>
      </c>
      <c r="Q753" s="11">
        <v>39181</v>
      </c>
      <c r="R753" s="10">
        <v>7470</v>
      </c>
      <c r="S753" s="10">
        <v>7550</v>
      </c>
      <c r="T753" s="10">
        <v>7450</v>
      </c>
      <c r="U753" s="10">
        <v>7540</v>
      </c>
      <c r="V753" s="10">
        <v>7893000</v>
      </c>
      <c r="W753" s="10">
        <v>7540</v>
      </c>
      <c r="X753" s="19">
        <f t="shared" si="77"/>
        <v>1.8567639257294428</v>
      </c>
      <c r="AF753" s="51">
        <f t="shared" si="79"/>
        <v>6.4040979890527066</v>
      </c>
      <c r="AG753" s="51">
        <f t="shared" si="78"/>
        <v>11.892613125968555</v>
      </c>
    </row>
    <row r="754" spans="1:33" s="1" customFormat="1">
      <c r="A754" s="18">
        <v>39182</v>
      </c>
      <c r="B754" s="19">
        <v>17631.02</v>
      </c>
      <c r="C754" s="19">
        <v>17706.919999999998</v>
      </c>
      <c r="D754" s="19">
        <v>17613.150000000001</v>
      </c>
      <c r="E754" s="19">
        <v>17664.689999999999</v>
      </c>
      <c r="F754" s="19">
        <f t="shared" si="74"/>
        <v>-0.44761612006777202</v>
      </c>
      <c r="G754" s="19"/>
      <c r="H754" s="19"/>
      <c r="I754" s="19"/>
      <c r="J754" s="19"/>
      <c r="K754" s="19"/>
      <c r="L754" s="19"/>
      <c r="M754" s="19"/>
      <c r="N754" s="51">
        <f t="shared" si="75"/>
        <v>-8.8020736404790509E-2</v>
      </c>
      <c r="O754" s="51">
        <f t="shared" si="76"/>
        <v>3.9154348037352953E-2</v>
      </c>
      <c r="Q754" s="11">
        <v>39182</v>
      </c>
      <c r="R754" s="10">
        <v>7500</v>
      </c>
      <c r="S754" s="10">
        <v>7500</v>
      </c>
      <c r="T754" s="10">
        <v>7420</v>
      </c>
      <c r="U754" s="10">
        <v>7480</v>
      </c>
      <c r="V754" s="10">
        <v>7204200</v>
      </c>
      <c r="W754" s="10">
        <v>7480</v>
      </c>
      <c r="X754" s="19">
        <f t="shared" si="77"/>
        <v>-0.80213903743315518</v>
      </c>
      <c r="AF754" s="51">
        <f t="shared" si="79"/>
        <v>-0.51560119042689467</v>
      </c>
      <c r="AG754" s="51">
        <f t="shared" si="78"/>
        <v>0.41344576574756903</v>
      </c>
    </row>
    <row r="755" spans="1:33" s="1" customFormat="1">
      <c r="A755" s="18">
        <v>39183</v>
      </c>
      <c r="B755" s="19">
        <v>17699.39</v>
      </c>
      <c r="C755" s="19">
        <v>17723.39</v>
      </c>
      <c r="D755" s="19">
        <v>17618.189999999999</v>
      </c>
      <c r="E755" s="19">
        <v>17670.07</v>
      </c>
      <c r="F755" s="19">
        <f t="shared" si="74"/>
        <v>3.0446964839420661E-2</v>
      </c>
      <c r="G755" s="19"/>
      <c r="H755" s="19"/>
      <c r="I755" s="19"/>
      <c r="J755" s="19"/>
      <c r="K755" s="19"/>
      <c r="L755" s="19"/>
      <c r="M755" s="19"/>
      <c r="N755" s="51">
        <f t="shared" si="75"/>
        <v>3.6700722889976717E-5</v>
      </c>
      <c r="O755" s="51">
        <f t="shared" si="76"/>
        <v>1.2196432730717813E-6</v>
      </c>
      <c r="Q755" s="11">
        <v>39183</v>
      </c>
      <c r="R755" s="10">
        <v>7530</v>
      </c>
      <c r="S755" s="10">
        <v>7550</v>
      </c>
      <c r="T755" s="10">
        <v>7460</v>
      </c>
      <c r="U755" s="10">
        <v>7470</v>
      </c>
      <c r="V755" s="10">
        <v>8146600</v>
      </c>
      <c r="W755" s="10">
        <v>7470</v>
      </c>
      <c r="X755" s="19">
        <f t="shared" si="77"/>
        <v>-0.13386880856760375</v>
      </c>
      <c r="AF755" s="51">
        <f t="shared" si="79"/>
        <v>-2.3846751823145868E-3</v>
      </c>
      <c r="AG755" s="51">
        <f t="shared" si="78"/>
        <v>3.1859501481891288E-4</v>
      </c>
    </row>
    <row r="756" spans="1:33" s="1" customFormat="1">
      <c r="A756" s="18">
        <v>39184</v>
      </c>
      <c r="B756" s="19">
        <v>17601.650000000001</v>
      </c>
      <c r="C756" s="19">
        <v>17601.650000000001</v>
      </c>
      <c r="D756" s="19">
        <v>17455.18</v>
      </c>
      <c r="E756" s="19">
        <v>17540.419999999998</v>
      </c>
      <c r="F756" s="19">
        <f t="shared" si="74"/>
        <v>-0.73914991773287908</v>
      </c>
      <c r="G756" s="19"/>
      <c r="H756" s="19"/>
      <c r="I756" s="19"/>
      <c r="J756" s="19"/>
      <c r="K756" s="19"/>
      <c r="L756" s="19"/>
      <c r="M756" s="19"/>
      <c r="N756" s="51">
        <f t="shared" si="75"/>
        <v>-0.3992813013418347</v>
      </c>
      <c r="O756" s="51">
        <f t="shared" si="76"/>
        <v>0.29401667581096314</v>
      </c>
      <c r="Q756" s="11">
        <v>39184</v>
      </c>
      <c r="R756" s="10">
        <v>7470</v>
      </c>
      <c r="S756" s="10">
        <v>7470</v>
      </c>
      <c r="T756" s="10">
        <v>7350</v>
      </c>
      <c r="U756" s="10">
        <v>7370</v>
      </c>
      <c r="V756" s="10">
        <v>9937100</v>
      </c>
      <c r="W756" s="10">
        <v>7370</v>
      </c>
      <c r="X756" s="19">
        <f t="shared" si="77"/>
        <v>-1.3568521031207599</v>
      </c>
      <c r="AF756" s="51">
        <f t="shared" si="79"/>
        <v>-2.4965505550041693</v>
      </c>
      <c r="AG756" s="51">
        <f t="shared" si="78"/>
        <v>3.3867813004728791</v>
      </c>
    </row>
    <row r="757" spans="1:33" s="1" customFormat="1">
      <c r="A757" s="18">
        <v>39185</v>
      </c>
      <c r="B757" s="19">
        <v>17629.02</v>
      </c>
      <c r="C757" s="19">
        <v>17662.89</v>
      </c>
      <c r="D757" s="19">
        <v>17327.37</v>
      </c>
      <c r="E757" s="19">
        <v>17363.95</v>
      </c>
      <c r="F757" s="19">
        <f t="shared" si="74"/>
        <v>-1.0163010144581015</v>
      </c>
      <c r="G757" s="19"/>
      <c r="H757" s="19"/>
      <c r="I757" s="19"/>
      <c r="J757" s="19"/>
      <c r="K757" s="19"/>
      <c r="L757" s="19"/>
      <c r="M757" s="19"/>
      <c r="N757" s="51">
        <f t="shared" si="75"/>
        <v>-1.0410980448652247</v>
      </c>
      <c r="O757" s="51">
        <f t="shared" si="76"/>
        <v>1.0551693669054472</v>
      </c>
      <c r="Q757" s="11">
        <v>39185</v>
      </c>
      <c r="R757" s="10">
        <v>7360</v>
      </c>
      <c r="S757" s="10">
        <v>7370</v>
      </c>
      <c r="T757" s="10">
        <v>7080</v>
      </c>
      <c r="U757" s="10">
        <v>7150</v>
      </c>
      <c r="V757" s="10">
        <v>29568100</v>
      </c>
      <c r="W757" s="10">
        <v>7150</v>
      </c>
      <c r="X757" s="19">
        <f t="shared" si="77"/>
        <v>-3.0769230769230771</v>
      </c>
      <c r="AF757" s="51">
        <f t="shared" si="79"/>
        <v>-29.123027252840274</v>
      </c>
      <c r="AG757" s="51">
        <f t="shared" si="78"/>
        <v>89.601515542830668</v>
      </c>
    </row>
    <row r="758" spans="1:33" s="1" customFormat="1">
      <c r="A758" s="18">
        <v>39188</v>
      </c>
      <c r="B758" s="19">
        <v>17507.18</v>
      </c>
      <c r="C758" s="19">
        <v>17696.87</v>
      </c>
      <c r="D758" s="19">
        <v>17507.18</v>
      </c>
      <c r="E758" s="19">
        <v>17628.3</v>
      </c>
      <c r="F758" s="19">
        <f t="shared" si="74"/>
        <v>1.4995773840926157</v>
      </c>
      <c r="G758" s="19"/>
      <c r="H758" s="19"/>
      <c r="I758" s="19"/>
      <c r="J758" s="19"/>
      <c r="K758" s="19"/>
      <c r="L758" s="19"/>
      <c r="M758" s="19"/>
      <c r="N758" s="51">
        <f t="shared" si="75"/>
        <v>3.3909723525780362</v>
      </c>
      <c r="O758" s="51">
        <f t="shared" si="76"/>
        <v>5.0944698753560518</v>
      </c>
      <c r="Q758" s="11">
        <v>39188</v>
      </c>
      <c r="R758" s="10">
        <v>7220</v>
      </c>
      <c r="S758" s="10">
        <v>7240</v>
      </c>
      <c r="T758" s="10">
        <v>7140</v>
      </c>
      <c r="U758" s="10">
        <v>7220</v>
      </c>
      <c r="V758" s="10">
        <v>14786200</v>
      </c>
      <c r="W758" s="10">
        <v>7220</v>
      </c>
      <c r="X758" s="19">
        <f t="shared" si="77"/>
        <v>0.96952908587257614</v>
      </c>
      <c r="AF758" s="51">
        <f t="shared" si="79"/>
        <v>0.91209978346058618</v>
      </c>
      <c r="AG758" s="51">
        <f t="shared" si="78"/>
        <v>0.88455152755671618</v>
      </c>
    </row>
    <row r="759" spans="1:33" s="1" customFormat="1">
      <c r="A759" s="18">
        <v>39189</v>
      </c>
      <c r="B759" s="19">
        <v>17750.669999999998</v>
      </c>
      <c r="C759" s="19">
        <v>17782.080000000002</v>
      </c>
      <c r="D759" s="19">
        <v>17452.12</v>
      </c>
      <c r="E759" s="19">
        <v>17527.45</v>
      </c>
      <c r="F759" s="19">
        <f t="shared" si="74"/>
        <v>-0.57538318466176508</v>
      </c>
      <c r="G759" s="19"/>
      <c r="H759" s="19"/>
      <c r="I759" s="19"/>
      <c r="J759" s="19"/>
      <c r="K759" s="19"/>
      <c r="L759" s="19"/>
      <c r="M759" s="19"/>
      <c r="N759" s="51">
        <f t="shared" si="75"/>
        <v>-0.18773684702525847</v>
      </c>
      <c r="O759" s="51">
        <f t="shared" si="76"/>
        <v>0.10749774639046911</v>
      </c>
      <c r="Q759" s="11">
        <v>39189</v>
      </c>
      <c r="R759" s="10">
        <v>7310</v>
      </c>
      <c r="S759" s="10">
        <v>7330</v>
      </c>
      <c r="T759" s="10">
        <v>7220</v>
      </c>
      <c r="U759" s="10">
        <v>7250</v>
      </c>
      <c r="V759" s="10">
        <v>13640300</v>
      </c>
      <c r="W759" s="10">
        <v>7250</v>
      </c>
      <c r="X759" s="19">
        <f t="shared" si="77"/>
        <v>0.41379310344827586</v>
      </c>
      <c r="AF759" s="51">
        <f t="shared" si="79"/>
        <v>7.098926327423849E-2</v>
      </c>
      <c r="AG759" s="51">
        <f t="shared" si="78"/>
        <v>2.9393878327029634E-2</v>
      </c>
    </row>
    <row r="760" spans="1:33" s="1" customFormat="1">
      <c r="A760" s="18">
        <v>39190</v>
      </c>
      <c r="B760" s="19">
        <v>17557.400000000001</v>
      </c>
      <c r="C760" s="19">
        <v>17706.849999999999</v>
      </c>
      <c r="D760" s="19">
        <v>17538.34</v>
      </c>
      <c r="E760" s="19">
        <v>17667.330000000002</v>
      </c>
      <c r="F760" s="19">
        <f t="shared" si="74"/>
        <v>0.79174385716461404</v>
      </c>
      <c r="G760" s="19"/>
      <c r="H760" s="19"/>
      <c r="I760" s="19"/>
      <c r="J760" s="19"/>
      <c r="K760" s="19"/>
      <c r="L760" s="19"/>
      <c r="M760" s="19"/>
      <c r="N760" s="51">
        <f t="shared" si="75"/>
        <v>0.50156739901269387</v>
      </c>
      <c r="O760" s="51">
        <f t="shared" si="76"/>
        <v>0.39850985624600022</v>
      </c>
      <c r="Q760" s="11">
        <v>39190</v>
      </c>
      <c r="R760" s="10">
        <v>7260</v>
      </c>
      <c r="S760" s="10">
        <v>7370</v>
      </c>
      <c r="T760" s="10">
        <v>7230</v>
      </c>
      <c r="U760" s="10">
        <v>7330</v>
      </c>
      <c r="V760" s="10">
        <v>8304600</v>
      </c>
      <c r="W760" s="10">
        <v>7330</v>
      </c>
      <c r="X760" s="19">
        <f t="shared" si="77"/>
        <v>1.0914051841746248</v>
      </c>
      <c r="AF760" s="51">
        <f t="shared" si="79"/>
        <v>1.3010011664714047</v>
      </c>
      <c r="AG760" s="51">
        <f t="shared" si="78"/>
        <v>1.4202678228946926</v>
      </c>
    </row>
    <row r="761" spans="1:33" s="1" customFormat="1">
      <c r="A761" s="18">
        <v>39191</v>
      </c>
      <c r="B761" s="10">
        <v>17530</v>
      </c>
      <c r="C761" s="10">
        <v>17530</v>
      </c>
      <c r="D761" s="19">
        <v>17219.73</v>
      </c>
      <c r="E761" s="19">
        <v>17371.97</v>
      </c>
      <c r="F761" s="19">
        <f t="shared" si="74"/>
        <v>-1.7002101661469631</v>
      </c>
      <c r="G761" s="19"/>
      <c r="H761" s="19"/>
      <c r="I761" s="19"/>
      <c r="J761" s="19"/>
      <c r="K761" s="19"/>
      <c r="L761" s="19"/>
      <c r="M761" s="19"/>
      <c r="N761" s="51">
        <f t="shared" si="75"/>
        <v>-4.8907085390576182</v>
      </c>
      <c r="O761" s="51">
        <f t="shared" si="76"/>
        <v>8.3016109362200954</v>
      </c>
      <c r="Q761" s="11">
        <v>39191</v>
      </c>
      <c r="R761" s="10">
        <v>7310</v>
      </c>
      <c r="S761" s="10">
        <v>7320</v>
      </c>
      <c r="T761" s="10">
        <v>7210</v>
      </c>
      <c r="U761" s="10">
        <v>7290</v>
      </c>
      <c r="V761" s="10">
        <v>9278300</v>
      </c>
      <c r="W761" s="10">
        <v>7290</v>
      </c>
      <c r="X761" s="19">
        <f t="shared" si="77"/>
        <v>-0.5486968449931412</v>
      </c>
      <c r="AF761" s="51">
        <f t="shared" si="79"/>
        <v>-0.16495342851516681</v>
      </c>
      <c r="AG761" s="51">
        <f t="shared" si="78"/>
        <v>9.046525163937294E-2</v>
      </c>
    </row>
    <row r="762" spans="1:33" s="1" customFormat="1">
      <c r="A762" s="18">
        <v>39192</v>
      </c>
      <c r="B762" s="19">
        <v>17471.560000000001</v>
      </c>
      <c r="C762" s="19">
        <v>17502.02</v>
      </c>
      <c r="D762" s="19">
        <v>17404.62</v>
      </c>
      <c r="E762" s="19">
        <v>17452.62</v>
      </c>
      <c r="F762" s="19">
        <f t="shared" si="74"/>
        <v>0.46210826798496629</v>
      </c>
      <c r="G762" s="19"/>
      <c r="H762" s="19"/>
      <c r="I762" s="19"/>
      <c r="J762" s="19"/>
      <c r="K762" s="19"/>
      <c r="L762" s="19"/>
      <c r="M762" s="19"/>
      <c r="N762" s="51">
        <f t="shared" si="75"/>
        <v>0.10047551498064908</v>
      </c>
      <c r="O762" s="51">
        <f t="shared" si="76"/>
        <v>4.6710407322419857E-2</v>
      </c>
      <c r="Q762" s="11">
        <v>39192</v>
      </c>
      <c r="R762" s="10">
        <v>7370</v>
      </c>
      <c r="S762" s="10">
        <v>7400</v>
      </c>
      <c r="T762" s="10">
        <v>7330</v>
      </c>
      <c r="U762" s="10">
        <v>7380</v>
      </c>
      <c r="V762" s="10">
        <v>7836900</v>
      </c>
      <c r="W762" s="10">
        <v>7380</v>
      </c>
      <c r="X762" s="19">
        <f t="shared" si="77"/>
        <v>1.2195121951219512</v>
      </c>
      <c r="AF762" s="51">
        <f t="shared" si="79"/>
        <v>1.8148658013353276</v>
      </c>
      <c r="AG762" s="51">
        <f t="shared" si="78"/>
        <v>2.2137369942239413</v>
      </c>
    </row>
    <row r="763" spans="1:33" s="1" customFormat="1">
      <c r="A763" s="18">
        <v>39195</v>
      </c>
      <c r="B763" s="19">
        <v>17589.61</v>
      </c>
      <c r="C763" s="19">
        <v>17656.55</v>
      </c>
      <c r="D763" s="19">
        <v>17413.64</v>
      </c>
      <c r="E763" s="19">
        <v>17455.37</v>
      </c>
      <c r="F763" s="19">
        <f t="shared" si="74"/>
        <v>1.5754464099013658E-2</v>
      </c>
      <c r="G763" s="19"/>
      <c r="H763" s="19"/>
      <c r="I763" s="19"/>
      <c r="J763" s="19"/>
      <c r="K763" s="19"/>
      <c r="L763" s="19"/>
      <c r="M763" s="19"/>
      <c r="N763" s="51">
        <f t="shared" si="75"/>
        <v>6.3724037828078404E-6</v>
      </c>
      <c r="O763" s="51">
        <f t="shared" si="76"/>
        <v>1.1814201732488546E-7</v>
      </c>
      <c r="Q763" s="11">
        <v>39195</v>
      </c>
      <c r="R763" s="10">
        <v>7440</v>
      </c>
      <c r="S763" s="10">
        <v>7500</v>
      </c>
      <c r="T763" s="10">
        <v>7390</v>
      </c>
      <c r="U763" s="10">
        <v>7410</v>
      </c>
      <c r="V763" s="10">
        <v>11655000</v>
      </c>
      <c r="W763" s="10">
        <v>7410</v>
      </c>
      <c r="X763" s="19">
        <f t="shared" si="77"/>
        <v>0.40485829959514169</v>
      </c>
      <c r="AF763" s="51">
        <f t="shared" si="79"/>
        <v>6.6492193674330721E-2</v>
      </c>
      <c r="AG763" s="51">
        <f t="shared" si="78"/>
        <v>2.6937722927476898E-2</v>
      </c>
    </row>
    <row r="764" spans="1:33" s="1" customFormat="1">
      <c r="A764" s="18">
        <v>39196</v>
      </c>
      <c r="B764" s="19">
        <v>17363.84</v>
      </c>
      <c r="C764" s="19">
        <v>17500.34</v>
      </c>
      <c r="D764" s="19">
        <v>17305.78</v>
      </c>
      <c r="E764" s="19">
        <v>17451.77</v>
      </c>
      <c r="F764" s="19">
        <f t="shared" si="74"/>
        <v>-2.0628280111407292E-2</v>
      </c>
      <c r="G764" s="19"/>
      <c r="H764" s="19"/>
      <c r="I764" s="19"/>
      <c r="J764" s="19"/>
      <c r="K764" s="19"/>
      <c r="L764" s="19"/>
      <c r="M764" s="19"/>
      <c r="N764" s="51">
        <f t="shared" si="75"/>
        <v>-5.6808309151033553E-6</v>
      </c>
      <c r="O764" s="51">
        <f t="shared" si="76"/>
        <v>1.0136370682192856E-7</v>
      </c>
      <c r="Q764" s="11">
        <v>39196</v>
      </c>
      <c r="R764" s="10">
        <v>7350</v>
      </c>
      <c r="S764" s="10">
        <v>7400</v>
      </c>
      <c r="T764" s="10">
        <v>7320</v>
      </c>
      <c r="U764" s="10">
        <v>7370</v>
      </c>
      <c r="V764" s="10">
        <v>6787100</v>
      </c>
      <c r="W764" s="10">
        <v>7370</v>
      </c>
      <c r="X764" s="19">
        <f t="shared" si="77"/>
        <v>-0.54274084124830391</v>
      </c>
      <c r="AF764" s="51">
        <f t="shared" si="79"/>
        <v>-0.15963734140313549</v>
      </c>
      <c r="AG764" s="51">
        <f t="shared" si="78"/>
        <v>8.6598954446269319E-2</v>
      </c>
    </row>
    <row r="765" spans="1:33" s="1" customFormat="1">
      <c r="A765" s="18">
        <v>39197</v>
      </c>
      <c r="B765" s="19">
        <v>17379.52</v>
      </c>
      <c r="C765" s="19">
        <v>17379.52</v>
      </c>
      <c r="D765" s="19">
        <v>17221.55</v>
      </c>
      <c r="E765" s="19">
        <v>17236.16</v>
      </c>
      <c r="F765" s="19">
        <f t="shared" si="74"/>
        <v>-1.2509166774966152</v>
      </c>
      <c r="G765" s="19"/>
      <c r="H765" s="19"/>
      <c r="I765" s="19"/>
      <c r="J765" s="19"/>
      <c r="K765" s="19"/>
      <c r="L765" s="19"/>
      <c r="M765" s="19"/>
      <c r="N765" s="51">
        <f t="shared" si="75"/>
        <v>-1.9443795396779402</v>
      </c>
      <c r="O765" s="51">
        <f t="shared" si="76"/>
        <v>2.4268413712335049</v>
      </c>
      <c r="Q765" s="11">
        <v>39197</v>
      </c>
      <c r="R765" s="10">
        <v>7350</v>
      </c>
      <c r="S765" s="10">
        <v>7350</v>
      </c>
      <c r="T765" s="10">
        <v>7190</v>
      </c>
      <c r="U765" s="10">
        <v>7230</v>
      </c>
      <c r="V765" s="10">
        <v>9550300</v>
      </c>
      <c r="W765" s="10">
        <v>7230</v>
      </c>
      <c r="X765" s="19">
        <f t="shared" si="77"/>
        <v>-1.9363762102351314</v>
      </c>
      <c r="AF765" s="51">
        <f t="shared" si="79"/>
        <v>-7.257532945422847</v>
      </c>
      <c r="AG765" s="51">
        <f t="shared" si="78"/>
        <v>14.051370589490826</v>
      </c>
    </row>
    <row r="766" spans="1:33" s="1" customFormat="1">
      <c r="A766" s="18">
        <v>39198</v>
      </c>
      <c r="B766" s="19">
        <v>17359.84</v>
      </c>
      <c r="C766" s="19">
        <v>17496.11</v>
      </c>
      <c r="D766" s="19">
        <v>17321.05</v>
      </c>
      <c r="E766" s="19">
        <v>17429.169999999998</v>
      </c>
      <c r="F766" s="19">
        <f t="shared" si="74"/>
        <v>1.1073963935172955</v>
      </c>
      <c r="G766" s="19"/>
      <c r="H766" s="19"/>
      <c r="I766" s="19"/>
      <c r="J766" s="19"/>
      <c r="K766" s="19"/>
      <c r="L766" s="19"/>
      <c r="M766" s="19"/>
      <c r="N766" s="51">
        <f t="shared" si="75"/>
        <v>1.3683022130644396</v>
      </c>
      <c r="O766" s="51">
        <f t="shared" si="76"/>
        <v>1.5190638865837995</v>
      </c>
      <c r="Q766" s="11">
        <v>39198</v>
      </c>
      <c r="R766" s="10">
        <v>7190</v>
      </c>
      <c r="S766" s="10">
        <v>7290</v>
      </c>
      <c r="T766" s="10">
        <v>7190</v>
      </c>
      <c r="U766" s="10">
        <v>7240</v>
      </c>
      <c r="V766" s="10">
        <v>10511700</v>
      </c>
      <c r="W766" s="10">
        <v>7240</v>
      </c>
      <c r="X766" s="19">
        <f t="shared" si="77"/>
        <v>0.13812154696132595</v>
      </c>
      <c r="AF766" s="51">
        <f t="shared" si="79"/>
        <v>2.650378859280119E-3</v>
      </c>
      <c r="AG766" s="51">
        <f t="shared" si="78"/>
        <v>3.6678419358360747E-4</v>
      </c>
    </row>
    <row r="767" spans="1:33" s="1" customFormat="1">
      <c r="A767" s="18">
        <v>39199</v>
      </c>
      <c r="B767" s="19">
        <v>17377.04</v>
      </c>
      <c r="C767" s="19">
        <v>17542.25</v>
      </c>
      <c r="D767" s="19">
        <v>17299.37</v>
      </c>
      <c r="E767" s="19">
        <v>17400.41</v>
      </c>
      <c r="F767" s="19">
        <f t="shared" si="74"/>
        <v>-0.16528346171152519</v>
      </c>
      <c r="G767" s="19"/>
      <c r="H767" s="19"/>
      <c r="I767" s="19"/>
      <c r="J767" s="19"/>
      <c r="K767" s="19"/>
      <c r="L767" s="19"/>
      <c r="M767" s="19"/>
      <c r="N767" s="51">
        <f t="shared" si="75"/>
        <v>-4.2908805110113439E-3</v>
      </c>
      <c r="O767" s="51">
        <f t="shared" si="76"/>
        <v>6.9726076451859091E-4</v>
      </c>
      <c r="Q767" s="11">
        <v>39199</v>
      </c>
      <c r="R767" s="10">
        <v>7260</v>
      </c>
      <c r="S767" s="10">
        <v>7410</v>
      </c>
      <c r="T767" s="10">
        <v>7260</v>
      </c>
      <c r="U767" s="10">
        <v>7320</v>
      </c>
      <c r="V767" s="10">
        <v>9916800</v>
      </c>
      <c r="W767" s="10">
        <v>7320</v>
      </c>
      <c r="X767" s="19">
        <f t="shared" si="77"/>
        <v>1.0928961748633881</v>
      </c>
      <c r="AF767" s="51">
        <f t="shared" si="79"/>
        <v>1.306339114337763</v>
      </c>
      <c r="AG767" s="51">
        <f t="shared" si="78"/>
        <v>1.4280428558151856</v>
      </c>
    </row>
    <row r="768" spans="1:33" s="1" customFormat="1">
      <c r="A768" s="18">
        <v>39203</v>
      </c>
      <c r="B768" s="19">
        <v>17396.3</v>
      </c>
      <c r="C768" s="19">
        <v>17396.3</v>
      </c>
      <c r="D768" s="19">
        <v>17203.03</v>
      </c>
      <c r="E768" s="19">
        <v>17274.98</v>
      </c>
      <c r="F768" s="19">
        <f t="shared" si="74"/>
        <v>-0.72607898822459005</v>
      </c>
      <c r="G768" s="19"/>
      <c r="H768" s="19"/>
      <c r="I768" s="19"/>
      <c r="J768" s="19"/>
      <c r="K768" s="19"/>
      <c r="L768" s="19"/>
      <c r="M768" s="19"/>
      <c r="N768" s="51">
        <f t="shared" si="75"/>
        <v>-0.37839402041475939</v>
      </c>
      <c r="O768" s="51">
        <f t="shared" si="76"/>
        <v>0.27369005683689263</v>
      </c>
      <c r="Q768" s="11">
        <v>39203</v>
      </c>
      <c r="R768" s="10">
        <v>7370</v>
      </c>
      <c r="S768" s="10">
        <v>7370</v>
      </c>
      <c r="T768" s="10">
        <v>7250</v>
      </c>
      <c r="U768" s="10">
        <v>7270</v>
      </c>
      <c r="V768" s="10">
        <v>6554500</v>
      </c>
      <c r="W768" s="10">
        <v>7270</v>
      </c>
      <c r="X768" s="19">
        <f t="shared" si="77"/>
        <v>-0.68775790921595592</v>
      </c>
      <c r="AF768" s="51">
        <f t="shared" si="79"/>
        <v>-0.32493715043849103</v>
      </c>
      <c r="AG768" s="51">
        <f t="shared" si="78"/>
        <v>0.22339107777302986</v>
      </c>
    </row>
    <row r="769" spans="1:33" s="1" customFormat="1">
      <c r="A769" s="18">
        <v>39204</v>
      </c>
      <c r="B769" s="19">
        <v>17310.75</v>
      </c>
      <c r="C769" s="19">
        <v>17441.099999999999</v>
      </c>
      <c r="D769" s="19">
        <v>17227.09</v>
      </c>
      <c r="E769" s="19">
        <v>17394.919999999998</v>
      </c>
      <c r="F769" s="19">
        <f t="shared" si="74"/>
        <v>0.6895116505278478</v>
      </c>
      <c r="G769" s="19"/>
      <c r="H769" s="19"/>
      <c r="I769" s="19"/>
      <c r="J769" s="19"/>
      <c r="K769" s="19"/>
      <c r="L769" s="19"/>
      <c r="M769" s="19"/>
      <c r="N769" s="51">
        <f t="shared" si="75"/>
        <v>0.33180047705528176</v>
      </c>
      <c r="O769" s="51">
        <f t="shared" si="76"/>
        <v>0.22970441442256717</v>
      </c>
      <c r="Q769" s="11">
        <v>39204</v>
      </c>
      <c r="R769" s="10">
        <v>7240</v>
      </c>
      <c r="S769" s="10">
        <v>7270</v>
      </c>
      <c r="T769" s="10">
        <v>7160</v>
      </c>
      <c r="U769" s="10">
        <v>7230</v>
      </c>
      <c r="V769" s="10">
        <v>7141900</v>
      </c>
      <c r="W769" s="10">
        <v>7230</v>
      </c>
      <c r="X769" s="19">
        <f t="shared" si="77"/>
        <v>-0.55325034578146615</v>
      </c>
      <c r="AF769" s="51">
        <f t="shared" si="79"/>
        <v>-0.16909636659430705</v>
      </c>
      <c r="AG769" s="51">
        <f t="shared" si="78"/>
        <v>9.3507339661475883E-2</v>
      </c>
    </row>
    <row r="770" spans="1:33" s="1" customFormat="1">
      <c r="A770" s="18">
        <v>39209</v>
      </c>
      <c r="B770" s="19">
        <v>17564.169999999998</v>
      </c>
      <c r="C770" s="19">
        <v>17715.990000000002</v>
      </c>
      <c r="D770" s="19">
        <v>17558.240000000002</v>
      </c>
      <c r="E770" s="19">
        <v>17669.830000000002</v>
      </c>
      <c r="F770" s="19">
        <f t="shared" si="74"/>
        <v>1.555815760536482</v>
      </c>
      <c r="G770" s="19"/>
      <c r="H770" s="19"/>
      <c r="I770" s="19"/>
      <c r="J770" s="19"/>
      <c r="K770" s="19"/>
      <c r="L770" s="19"/>
      <c r="M770" s="19"/>
      <c r="N770" s="51">
        <f t="shared" si="75"/>
        <v>3.7862108119311193</v>
      </c>
      <c r="O770" s="51">
        <f t="shared" si="76"/>
        <v>5.9011916844995449</v>
      </c>
      <c r="Q770" s="11">
        <v>39209</v>
      </c>
      <c r="R770" s="10">
        <v>7280</v>
      </c>
      <c r="S770" s="10">
        <v>7320</v>
      </c>
      <c r="T770" s="10">
        <v>7260</v>
      </c>
      <c r="U770" s="10">
        <v>7270</v>
      </c>
      <c r="V770" s="10">
        <v>8406700</v>
      </c>
      <c r="W770" s="10">
        <v>7270</v>
      </c>
      <c r="X770" s="19">
        <f t="shared" si="77"/>
        <v>0.55020632737276476</v>
      </c>
      <c r="AF770" s="51">
        <f t="shared" si="79"/>
        <v>0.16680563957043312</v>
      </c>
      <c r="AG770" s="51">
        <f t="shared" si="78"/>
        <v>9.1822188508774757E-2</v>
      </c>
    </row>
    <row r="771" spans="1:33" s="1" customFormat="1">
      <c r="A771" s="18">
        <v>39210</v>
      </c>
      <c r="B771" s="19">
        <v>17651.47</v>
      </c>
      <c r="C771" s="19">
        <v>17711.669999999998</v>
      </c>
      <c r="D771" s="19">
        <v>17587.919999999998</v>
      </c>
      <c r="E771" s="19">
        <v>17656.84</v>
      </c>
      <c r="F771" s="19">
        <f t="shared" si="74"/>
        <v>-7.3569223031989872E-2</v>
      </c>
      <c r="G771" s="19"/>
      <c r="H771" s="19"/>
      <c r="I771" s="19"/>
      <c r="J771" s="19"/>
      <c r="K771" s="19"/>
      <c r="L771" s="19"/>
      <c r="M771" s="19"/>
      <c r="N771" s="51">
        <f t="shared" si="75"/>
        <v>-3.5465519720985538E-4</v>
      </c>
      <c r="O771" s="51">
        <f t="shared" si="76"/>
        <v>2.5103933241271943E-5</v>
      </c>
      <c r="Q771" s="11">
        <v>39210</v>
      </c>
      <c r="R771" s="10">
        <v>7290</v>
      </c>
      <c r="S771" s="10">
        <v>7300</v>
      </c>
      <c r="T771" s="10">
        <v>7200</v>
      </c>
      <c r="U771" s="10">
        <v>7240</v>
      </c>
      <c r="V771" s="10">
        <v>7985100</v>
      </c>
      <c r="W771" s="10">
        <v>7240</v>
      </c>
      <c r="X771" s="19">
        <f t="shared" si="77"/>
        <v>-0.4143646408839779</v>
      </c>
      <c r="AF771" s="51">
        <f t="shared" si="79"/>
        <v>-7.1007751224343454E-2</v>
      </c>
      <c r="AG771" s="51">
        <f t="shared" si="78"/>
        <v>2.9404085619746622E-2</v>
      </c>
    </row>
    <row r="772" spans="1:33" s="1" customFormat="1">
      <c r="A772" s="18">
        <v>39211</v>
      </c>
      <c r="B772" s="19">
        <v>17616.580000000002</v>
      </c>
      <c r="C772" s="19">
        <v>17753.330000000002</v>
      </c>
      <c r="D772" s="19">
        <v>17616.580000000002</v>
      </c>
      <c r="E772" s="19">
        <v>17748.12</v>
      </c>
      <c r="F772" s="19">
        <f t="shared" si="74"/>
        <v>0.51430799431150365</v>
      </c>
      <c r="G772" s="19"/>
      <c r="H772" s="19"/>
      <c r="I772" s="19"/>
      <c r="J772" s="19"/>
      <c r="K772" s="19"/>
      <c r="L772" s="19"/>
      <c r="M772" s="19"/>
      <c r="N772" s="51">
        <f t="shared" si="75"/>
        <v>0.13826312969230378</v>
      </c>
      <c r="O772" s="51">
        <f t="shared" si="76"/>
        <v>7.149491886832561E-2</v>
      </c>
      <c r="Q772" s="11">
        <v>39211</v>
      </c>
      <c r="R772" s="10">
        <v>7180</v>
      </c>
      <c r="S772" s="10">
        <v>7200</v>
      </c>
      <c r="T772" s="10">
        <v>7120</v>
      </c>
      <c r="U772" s="10">
        <v>7200</v>
      </c>
      <c r="V772" s="10">
        <v>11426300</v>
      </c>
      <c r="W772" s="10">
        <v>7200</v>
      </c>
      <c r="X772" s="19">
        <f t="shared" si="77"/>
        <v>-0.55555555555555558</v>
      </c>
      <c r="AF772" s="51">
        <f t="shared" si="79"/>
        <v>-0.17121992268371272</v>
      </c>
      <c r="AG772" s="51">
        <f t="shared" si="78"/>
        <v>9.5076326957963628E-2</v>
      </c>
    </row>
    <row r="773" spans="1:33" s="1" customFormat="1">
      <c r="A773" s="18">
        <v>39212</v>
      </c>
      <c r="B773" s="19">
        <v>17793.490000000002</v>
      </c>
      <c r="C773" s="19">
        <v>17827.48</v>
      </c>
      <c r="D773" s="19">
        <v>17712.89</v>
      </c>
      <c r="E773" s="19">
        <v>17736.96</v>
      </c>
      <c r="F773" s="19">
        <f t="shared" si="74"/>
        <v>-6.291946308724751E-2</v>
      </c>
      <c r="G773" s="19"/>
      <c r="H773" s="19"/>
      <c r="I773" s="19"/>
      <c r="J773" s="19"/>
      <c r="K773" s="19"/>
      <c r="L773" s="19"/>
      <c r="M773" s="19"/>
      <c r="N773" s="51">
        <f t="shared" si="75"/>
        <v>-2.1745364317660106E-4</v>
      </c>
      <c r="O773" s="51">
        <f t="shared" si="76"/>
        <v>1.3076421696545884E-5</v>
      </c>
      <c r="Q773" s="11">
        <v>39212</v>
      </c>
      <c r="R773" s="10">
        <v>7200</v>
      </c>
      <c r="S773" s="10">
        <v>7200</v>
      </c>
      <c r="T773" s="10">
        <v>7050</v>
      </c>
      <c r="U773" s="10">
        <v>7070</v>
      </c>
      <c r="V773" s="10">
        <v>19431200</v>
      </c>
      <c r="W773" s="10">
        <v>7070</v>
      </c>
      <c r="X773" s="19">
        <f t="shared" si="77"/>
        <v>-1.8387553041018387</v>
      </c>
      <c r="AF773" s="51">
        <f t="shared" si="79"/>
        <v>-6.2141545287683639</v>
      </c>
      <c r="AG773" s="51">
        <f t="shared" si="78"/>
        <v>11.424645463654356</v>
      </c>
    </row>
    <row r="774" spans="1:33" s="1" customFormat="1">
      <c r="A774" s="18">
        <v>39213</v>
      </c>
      <c r="B774" s="19">
        <v>17616.02</v>
      </c>
      <c r="C774" s="19">
        <v>17616.02</v>
      </c>
      <c r="D774" s="19">
        <v>17455.28</v>
      </c>
      <c r="E774" s="19">
        <v>17553.72</v>
      </c>
      <c r="F774" s="19">
        <f t="shared" si="74"/>
        <v>-1.0438812969558473</v>
      </c>
      <c r="G774" s="19"/>
      <c r="H774" s="19"/>
      <c r="I774" s="19"/>
      <c r="J774" s="19"/>
      <c r="K774" s="19"/>
      <c r="L774" s="19"/>
      <c r="M774" s="19"/>
      <c r="N774" s="51">
        <f t="shared" si="75"/>
        <v>-1.1284244714713363</v>
      </c>
      <c r="O774" s="51">
        <f t="shared" si="76"/>
        <v>1.1747983498460752</v>
      </c>
      <c r="Q774" s="11">
        <v>39213</v>
      </c>
      <c r="R774" s="10">
        <v>7040</v>
      </c>
      <c r="S774" s="10">
        <v>7190</v>
      </c>
      <c r="T774" s="10">
        <v>7010</v>
      </c>
      <c r="U774" s="10">
        <v>7150</v>
      </c>
      <c r="V774" s="10">
        <v>18758900</v>
      </c>
      <c r="W774" s="10">
        <v>7150</v>
      </c>
      <c r="X774" s="19">
        <f t="shared" si="77"/>
        <v>1.118881118881119</v>
      </c>
      <c r="AF774" s="51">
        <f t="shared" si="79"/>
        <v>1.4017276362576063</v>
      </c>
      <c r="AG774" s="51">
        <f t="shared" si="78"/>
        <v>1.5687419655354595</v>
      </c>
    </row>
    <row r="775" spans="1:33" s="1" customFormat="1">
      <c r="A775" s="18">
        <v>39216</v>
      </c>
      <c r="B775" s="19">
        <v>17682.740000000002</v>
      </c>
      <c r="C775" s="19">
        <v>17786.650000000001</v>
      </c>
      <c r="D775" s="19">
        <v>17673.86</v>
      </c>
      <c r="E775" s="19">
        <v>17677.939999999999</v>
      </c>
      <c r="F775" s="19">
        <f t="shared" si="74"/>
        <v>0.70268368373236656</v>
      </c>
      <c r="G775" s="19"/>
      <c r="H775" s="19"/>
      <c r="I775" s="19"/>
      <c r="J775" s="19"/>
      <c r="K775" s="19"/>
      <c r="L775" s="19"/>
      <c r="M775" s="19"/>
      <c r="N775" s="51">
        <f t="shared" si="75"/>
        <v>0.35110218209363053</v>
      </c>
      <c r="O775" s="51">
        <f t="shared" si="76"/>
        <v>0.24769165300018381</v>
      </c>
      <c r="Q775" s="11">
        <v>39216</v>
      </c>
      <c r="R775" s="10">
        <v>7200</v>
      </c>
      <c r="S775" s="10">
        <v>7380</v>
      </c>
      <c r="T775" s="10">
        <v>7200</v>
      </c>
      <c r="U775" s="10">
        <v>7320</v>
      </c>
      <c r="V775" s="10">
        <v>15751700</v>
      </c>
      <c r="W775" s="10">
        <v>7320</v>
      </c>
      <c r="X775" s="19">
        <f t="shared" si="77"/>
        <v>2.3224043715846996</v>
      </c>
      <c r="AF775" s="51">
        <f t="shared" si="79"/>
        <v>12.530365769632629</v>
      </c>
      <c r="AG775" s="51">
        <f t="shared" si="78"/>
        <v>29.103931844762265</v>
      </c>
    </row>
    <row r="776" spans="1:33" s="1" customFormat="1">
      <c r="A776" s="18">
        <v>39217</v>
      </c>
      <c r="B776" s="19">
        <v>17577.14</v>
      </c>
      <c r="C776" s="19">
        <v>17609.55</v>
      </c>
      <c r="D776" s="19">
        <v>17491.59</v>
      </c>
      <c r="E776" s="19">
        <v>17512.98</v>
      </c>
      <c r="F776" s="19">
        <f t="shared" si="74"/>
        <v>-0.94192992854442315</v>
      </c>
      <c r="G776" s="19"/>
      <c r="H776" s="19"/>
      <c r="I776" s="19"/>
      <c r="J776" s="19"/>
      <c r="K776" s="19"/>
      <c r="L776" s="19"/>
      <c r="M776" s="19"/>
      <c r="N776" s="51">
        <f t="shared" si="75"/>
        <v>-0.82831899509577156</v>
      </c>
      <c r="O776" s="51">
        <f t="shared" si="76"/>
        <v>0.77791144487486663</v>
      </c>
      <c r="Q776" s="11">
        <v>39217</v>
      </c>
      <c r="R776" s="10">
        <v>7330</v>
      </c>
      <c r="S776" s="10">
        <v>7420</v>
      </c>
      <c r="T776" s="10">
        <v>7310</v>
      </c>
      <c r="U776" s="10">
        <v>7330</v>
      </c>
      <c r="V776" s="10">
        <v>16488900</v>
      </c>
      <c r="W776" s="10">
        <v>7330</v>
      </c>
      <c r="X776" s="19">
        <f t="shared" si="77"/>
        <v>0.13642564802182811</v>
      </c>
      <c r="AF776" s="51">
        <f t="shared" si="79"/>
        <v>2.5541304464284527E-3</v>
      </c>
      <c r="AG776" s="51">
        <f t="shared" si="78"/>
        <v>3.4913289168372061E-4</v>
      </c>
    </row>
    <row r="777" spans="1:33" s="1" customFormat="1">
      <c r="A777" s="18">
        <v>39218</v>
      </c>
      <c r="B777" s="10">
        <v>17487</v>
      </c>
      <c r="C777" s="19">
        <v>17539.95</v>
      </c>
      <c r="D777" s="19">
        <v>17430.7</v>
      </c>
      <c r="E777" s="10">
        <v>17529</v>
      </c>
      <c r="F777" s="19">
        <f t="shared" si="74"/>
        <v>9.1391408523021481E-2</v>
      </c>
      <c r="G777" s="19"/>
      <c r="H777" s="19"/>
      <c r="I777" s="19"/>
      <c r="J777" s="19"/>
      <c r="K777" s="19"/>
      <c r="L777" s="19"/>
      <c r="M777" s="19"/>
      <c r="N777" s="51">
        <f t="shared" si="75"/>
        <v>8.3527347018147631E-4</v>
      </c>
      <c r="O777" s="51">
        <f t="shared" si="76"/>
        <v>7.8663195306148291E-5</v>
      </c>
      <c r="Q777" s="11">
        <v>39218</v>
      </c>
      <c r="R777" s="10">
        <v>7370</v>
      </c>
      <c r="S777" s="10">
        <v>7400</v>
      </c>
      <c r="T777" s="10">
        <v>7320</v>
      </c>
      <c r="U777" s="10">
        <v>7360</v>
      </c>
      <c r="V777" s="10">
        <v>8232100</v>
      </c>
      <c r="W777" s="10">
        <v>7360</v>
      </c>
      <c r="X777" s="19">
        <f t="shared" si="77"/>
        <v>0.40760869565217389</v>
      </c>
      <c r="AF777" s="51">
        <f t="shared" si="79"/>
        <v>6.7855652464049745E-2</v>
      </c>
      <c r="AG777" s="51">
        <f t="shared" si="78"/>
        <v>2.7676725584836869E-2</v>
      </c>
    </row>
    <row r="778" spans="1:33" s="1" customFormat="1">
      <c r="A778" s="18">
        <v>39219</v>
      </c>
      <c r="B778" s="19">
        <v>17586.330000000002</v>
      </c>
      <c r="C778" s="19">
        <v>17656.07</v>
      </c>
      <c r="D778" s="19">
        <v>17482.439999999999</v>
      </c>
      <c r="E778" s="19">
        <v>17498.599999999999</v>
      </c>
      <c r="F778" s="19">
        <f t="shared" si="74"/>
        <v>-0.17372818396901157</v>
      </c>
      <c r="G778" s="19"/>
      <c r="H778" s="19"/>
      <c r="I778" s="19"/>
      <c r="J778" s="19"/>
      <c r="K778" s="19"/>
      <c r="L778" s="19"/>
      <c r="M778" s="19"/>
      <c r="N778" s="51">
        <f t="shared" si="75"/>
        <v>-4.995213915925739E-3</v>
      </c>
      <c r="O778" s="51">
        <f t="shared" si="76"/>
        <v>8.5389693564367683E-4</v>
      </c>
      <c r="Q778" s="11">
        <v>39219</v>
      </c>
      <c r="R778" s="10">
        <v>7370</v>
      </c>
      <c r="S778" s="10">
        <v>7410</v>
      </c>
      <c r="T778" s="10">
        <v>7300</v>
      </c>
      <c r="U778" s="10">
        <v>7320</v>
      </c>
      <c r="V778" s="10">
        <v>8111000</v>
      </c>
      <c r="W778" s="10">
        <v>7320</v>
      </c>
      <c r="X778" s="19">
        <f t="shared" si="77"/>
        <v>-0.54644808743169404</v>
      </c>
      <c r="AF778" s="51">
        <f t="shared" si="79"/>
        <v>-0.16293263096051944</v>
      </c>
      <c r="AG778" s="51">
        <f t="shared" si="78"/>
        <v>8.8990591575935904E-2</v>
      </c>
    </row>
    <row r="779" spans="1:33" s="1" customFormat="1">
      <c r="A779" s="18">
        <v>39220</v>
      </c>
      <c r="B779" s="19">
        <v>17563.53</v>
      </c>
      <c r="C779" s="19">
        <v>17563.53</v>
      </c>
      <c r="D779" s="19">
        <v>17320.810000000001</v>
      </c>
      <c r="E779" s="19">
        <v>17399.580000000002</v>
      </c>
      <c r="F779" s="19">
        <f t="shared" si="74"/>
        <v>-0.56909419652656446</v>
      </c>
      <c r="G779" s="19"/>
      <c r="H779" s="19"/>
      <c r="I779" s="19"/>
      <c r="J779" s="19"/>
      <c r="K779" s="19"/>
      <c r="L779" s="19"/>
      <c r="M779" s="19"/>
      <c r="N779" s="51">
        <f t="shared" si="75"/>
        <v>-0.18161865627767967</v>
      </c>
      <c r="O779" s="51">
        <f t="shared" si="76"/>
        <v>0.1028522849241663</v>
      </c>
      <c r="Q779" s="11">
        <v>39220</v>
      </c>
      <c r="R779" s="10">
        <v>7380</v>
      </c>
      <c r="S779" s="10">
        <v>7380</v>
      </c>
      <c r="T779" s="10">
        <v>7320</v>
      </c>
      <c r="U779" s="10">
        <v>7340</v>
      </c>
      <c r="V779" s="10">
        <v>7840700</v>
      </c>
      <c r="W779" s="10">
        <v>7340</v>
      </c>
      <c r="X779" s="19">
        <f t="shared" si="77"/>
        <v>0.27247956403269752</v>
      </c>
      <c r="AF779" s="51">
        <f t="shared" si="79"/>
        <v>2.0289982637266474E-2</v>
      </c>
      <c r="AG779" s="51">
        <f t="shared" si="78"/>
        <v>5.5340392350159947E-3</v>
      </c>
    </row>
    <row r="780" spans="1:33" s="1" customFormat="1">
      <c r="A780" s="18">
        <v>39223</v>
      </c>
      <c r="B780" s="19">
        <v>17455.55</v>
      </c>
      <c r="C780" s="19">
        <v>17599.349999999999</v>
      </c>
      <c r="D780" s="19">
        <v>17411.509999999998</v>
      </c>
      <c r="E780" s="19">
        <v>17556.87</v>
      </c>
      <c r="F780" s="19">
        <f t="shared" si="74"/>
        <v>0.89588861795979158</v>
      </c>
      <c r="G780" s="19"/>
      <c r="H780" s="19"/>
      <c r="I780" s="19"/>
      <c r="J780" s="19"/>
      <c r="K780" s="19"/>
      <c r="L780" s="19"/>
      <c r="M780" s="19"/>
      <c r="N780" s="51">
        <f t="shared" si="75"/>
        <v>0.72578204475671082</v>
      </c>
      <c r="O780" s="51">
        <f t="shared" si="76"/>
        <v>0.65224129744261583</v>
      </c>
      <c r="Q780" s="11">
        <v>39223</v>
      </c>
      <c r="R780" s="10">
        <v>7350</v>
      </c>
      <c r="S780" s="10">
        <v>7360</v>
      </c>
      <c r="T780" s="10">
        <v>7300</v>
      </c>
      <c r="U780" s="10">
        <v>7320</v>
      </c>
      <c r="V780" s="10">
        <v>6445400</v>
      </c>
      <c r="W780" s="10">
        <v>7320</v>
      </c>
      <c r="X780" s="19">
        <f t="shared" si="77"/>
        <v>-0.27322404371584702</v>
      </c>
      <c r="AF780" s="51">
        <f t="shared" si="79"/>
        <v>-2.0336635733653938E-2</v>
      </c>
      <c r="AG780" s="51">
        <f t="shared" si="78"/>
        <v>5.5510117453480582E-3</v>
      </c>
    </row>
    <row r="781" spans="1:33" s="1" customFormat="1">
      <c r="A781" s="18">
        <v>39224</v>
      </c>
      <c r="B781" s="19">
        <v>17578.310000000001</v>
      </c>
      <c r="C781" s="19">
        <v>17730.84</v>
      </c>
      <c r="D781" s="19">
        <v>17545.259999999998</v>
      </c>
      <c r="E781" s="19">
        <v>17680.05</v>
      </c>
      <c r="F781" s="19">
        <f t="shared" ref="F781:F844" si="80">(E781-E780)/E781*100</f>
        <v>0.69671748665869326</v>
      </c>
      <c r="G781" s="19"/>
      <c r="H781" s="19"/>
      <c r="I781" s="19"/>
      <c r="J781" s="19"/>
      <c r="K781" s="19"/>
      <c r="L781" s="19"/>
      <c r="M781" s="19"/>
      <c r="N781" s="51">
        <f t="shared" ref="N781:N844" si="81">(F781-F$4)^3</f>
        <v>0.34226942065292842</v>
      </c>
      <c r="O781" s="51">
        <f t="shared" ref="O781:O844" si="82">(F781-F$4)^4</f>
        <v>0.23941836811916994</v>
      </c>
      <c r="Q781" s="11">
        <v>39224</v>
      </c>
      <c r="R781" s="10">
        <v>7270</v>
      </c>
      <c r="S781" s="10">
        <v>7280</v>
      </c>
      <c r="T781" s="10">
        <v>7200</v>
      </c>
      <c r="U781" s="10">
        <v>7240</v>
      </c>
      <c r="V781" s="10">
        <v>8995800</v>
      </c>
      <c r="W781" s="10">
        <v>7240</v>
      </c>
      <c r="X781" s="19">
        <f t="shared" ref="X781:X844" si="83">(W781-W780)/W781*100</f>
        <v>-1.1049723756906076</v>
      </c>
      <c r="AF781" s="51">
        <f t="shared" si="79"/>
        <v>-1.3481507611126524</v>
      </c>
      <c r="AG781" s="51">
        <f t="shared" ref="AG781:AG844" si="84">(X781-X$4)^4</f>
        <v>1.4893083175496253</v>
      </c>
    </row>
    <row r="782" spans="1:33" s="1" customFormat="1">
      <c r="A782" s="18">
        <v>39225</v>
      </c>
      <c r="B782" s="19">
        <v>17763.150000000001</v>
      </c>
      <c r="C782" s="19">
        <v>17802.71</v>
      </c>
      <c r="D782" s="19">
        <v>17699.12</v>
      </c>
      <c r="E782" s="19">
        <v>17705.12</v>
      </c>
      <c r="F782" s="19">
        <f t="shared" si="80"/>
        <v>0.14159745881417188</v>
      </c>
      <c r="G782" s="19"/>
      <c r="H782" s="19"/>
      <c r="I782" s="19"/>
      <c r="J782" s="19"/>
      <c r="K782" s="19"/>
      <c r="L782" s="19"/>
      <c r="M782" s="19"/>
      <c r="N782" s="51">
        <f t="shared" si="81"/>
        <v>3.0098497079602145E-3</v>
      </c>
      <c r="O782" s="51">
        <f t="shared" si="82"/>
        <v>4.345700050754179E-4</v>
      </c>
      <c r="Q782" s="11">
        <v>39225</v>
      </c>
      <c r="R782" s="10">
        <v>7300</v>
      </c>
      <c r="S782" s="10">
        <v>7370</v>
      </c>
      <c r="T782" s="10">
        <v>7270</v>
      </c>
      <c r="U782" s="10">
        <v>7300</v>
      </c>
      <c r="V782" s="10">
        <v>9569900</v>
      </c>
      <c r="W782" s="10">
        <v>7300</v>
      </c>
      <c r="X782" s="19">
        <f t="shared" si="83"/>
        <v>0.82191780821917804</v>
      </c>
      <c r="AF782" s="51">
        <f t="shared" ref="AF782:AF845" si="85">(X782-X$4)^3</f>
        <v>0.55578856591856041</v>
      </c>
      <c r="AG782" s="51">
        <f t="shared" si="84"/>
        <v>0.45696135886281553</v>
      </c>
    </row>
    <row r="783" spans="1:33" s="1" customFormat="1">
      <c r="A783" s="18">
        <v>39226</v>
      </c>
      <c r="B783" s="19">
        <v>17680.45</v>
      </c>
      <c r="C783" s="19">
        <v>17760.57</v>
      </c>
      <c r="D783" s="19">
        <v>17606.560000000001</v>
      </c>
      <c r="E783" s="19">
        <v>17696.97</v>
      </c>
      <c r="F783" s="19">
        <f t="shared" si="80"/>
        <v>-4.6053081403188326E-2</v>
      </c>
      <c r="G783" s="19"/>
      <c r="H783" s="19"/>
      <c r="I783" s="19"/>
      <c r="J783" s="19"/>
      <c r="K783" s="19"/>
      <c r="L783" s="19"/>
      <c r="M783" s="19"/>
      <c r="N783" s="51">
        <f t="shared" si="81"/>
        <v>-8.1002398060294587E-5</v>
      </c>
      <c r="O783" s="51">
        <f t="shared" si="82"/>
        <v>3.5048048005868036E-6</v>
      </c>
      <c r="Q783" s="11">
        <v>39226</v>
      </c>
      <c r="R783" s="10">
        <v>7320</v>
      </c>
      <c r="S783" s="10">
        <v>7410</v>
      </c>
      <c r="T783" s="10">
        <v>7310</v>
      </c>
      <c r="U783" s="10">
        <v>7390</v>
      </c>
      <c r="V783" s="10">
        <v>10059500</v>
      </c>
      <c r="W783" s="10">
        <v>7390</v>
      </c>
      <c r="X783" s="19">
        <f t="shared" si="83"/>
        <v>1.2178619756427604</v>
      </c>
      <c r="AF783" s="51">
        <f t="shared" si="85"/>
        <v>1.8075098593864625</v>
      </c>
      <c r="AG783" s="51">
        <f t="shared" si="84"/>
        <v>2.2017815754271681</v>
      </c>
    </row>
    <row r="784" spans="1:33" s="1" customFormat="1">
      <c r="A784" s="18">
        <v>39227</v>
      </c>
      <c r="B784" s="19">
        <v>17529.27</v>
      </c>
      <c r="C784" s="19">
        <v>17529.27</v>
      </c>
      <c r="D784" s="19">
        <v>17370.18</v>
      </c>
      <c r="E784" s="19">
        <v>17481.21</v>
      </c>
      <c r="F784" s="19">
        <f t="shared" si="80"/>
        <v>-1.2342395063042091</v>
      </c>
      <c r="G784" s="19"/>
      <c r="H784" s="19"/>
      <c r="I784" s="19"/>
      <c r="J784" s="19"/>
      <c r="K784" s="19"/>
      <c r="L784" s="19"/>
      <c r="M784" s="19"/>
      <c r="N784" s="51">
        <f t="shared" si="81"/>
        <v>-1.8674756161935526</v>
      </c>
      <c r="O784" s="51">
        <f t="shared" si="82"/>
        <v>2.2997109505267828</v>
      </c>
      <c r="Q784" s="11">
        <v>39227</v>
      </c>
      <c r="R784" s="10">
        <v>7290</v>
      </c>
      <c r="S784" s="10">
        <v>7320</v>
      </c>
      <c r="T784" s="10">
        <v>7230</v>
      </c>
      <c r="U784" s="10">
        <v>7280</v>
      </c>
      <c r="V784" s="10">
        <v>8406300</v>
      </c>
      <c r="W784" s="10">
        <v>7280</v>
      </c>
      <c r="X784" s="19">
        <f t="shared" si="83"/>
        <v>-1.5109890109890109</v>
      </c>
      <c r="AF784" s="51">
        <f t="shared" si="85"/>
        <v>-3.4478866715381886</v>
      </c>
      <c r="AG784" s="51">
        <f t="shared" si="84"/>
        <v>5.2087955355223734</v>
      </c>
    </row>
    <row r="785" spans="1:33" s="1" customFormat="1">
      <c r="A785" s="18">
        <v>39230</v>
      </c>
      <c r="B785" s="19">
        <v>17544.98</v>
      </c>
      <c r="C785" s="19">
        <v>17630.37</v>
      </c>
      <c r="D785" s="19">
        <v>17544.669999999998</v>
      </c>
      <c r="E785" s="19">
        <v>17587.59</v>
      </c>
      <c r="F785" s="19">
        <f t="shared" si="80"/>
        <v>0.60485831202570117</v>
      </c>
      <c r="G785" s="19"/>
      <c r="H785" s="19"/>
      <c r="I785" s="19"/>
      <c r="J785" s="19"/>
      <c r="K785" s="19"/>
      <c r="L785" s="19"/>
      <c r="M785" s="19"/>
      <c r="N785" s="51">
        <f t="shared" si="81"/>
        <v>0.22436056523366713</v>
      </c>
      <c r="O785" s="51">
        <f t="shared" si="82"/>
        <v>0.13633123448438833</v>
      </c>
      <c r="Q785" s="11">
        <v>39230</v>
      </c>
      <c r="R785" s="10">
        <v>7320</v>
      </c>
      <c r="S785" s="10">
        <v>7350</v>
      </c>
      <c r="T785" s="10">
        <v>7280</v>
      </c>
      <c r="U785" s="10">
        <v>7300</v>
      </c>
      <c r="V785" s="10">
        <v>4227600</v>
      </c>
      <c r="W785" s="10">
        <v>7300</v>
      </c>
      <c r="X785" s="19">
        <f t="shared" si="83"/>
        <v>0.27397260273972601</v>
      </c>
      <c r="AF785" s="51">
        <f t="shared" si="85"/>
        <v>2.0625016441685646E-2</v>
      </c>
      <c r="AG785" s="51">
        <f t="shared" si="84"/>
        <v>5.6562127691612805E-3</v>
      </c>
    </row>
    <row r="786" spans="1:33" s="1" customFormat="1">
      <c r="A786" s="18">
        <v>39231</v>
      </c>
      <c r="B786" s="19">
        <v>17524.82</v>
      </c>
      <c r="C786" s="19">
        <v>17700.52</v>
      </c>
      <c r="D786" s="19">
        <v>17521.64</v>
      </c>
      <c r="E786" s="19">
        <v>17672.560000000001</v>
      </c>
      <c r="F786" s="19">
        <f t="shared" si="80"/>
        <v>0.48080187590253565</v>
      </c>
      <c r="G786" s="19"/>
      <c r="H786" s="19"/>
      <c r="I786" s="19"/>
      <c r="J786" s="19"/>
      <c r="K786" s="19"/>
      <c r="L786" s="19"/>
      <c r="M786" s="19"/>
      <c r="N786" s="51">
        <f t="shared" si="81"/>
        <v>0.11308993872857284</v>
      </c>
      <c r="O786" s="51">
        <f t="shared" si="82"/>
        <v>5.4688829086876826E-2</v>
      </c>
      <c r="Q786" s="11">
        <v>39231</v>
      </c>
      <c r="R786" s="10">
        <v>7270</v>
      </c>
      <c r="S786" s="10">
        <v>7370</v>
      </c>
      <c r="T786" s="10">
        <v>7270</v>
      </c>
      <c r="U786" s="10">
        <v>7350</v>
      </c>
      <c r="V786" s="10">
        <v>4303600</v>
      </c>
      <c r="W786" s="10">
        <v>7350</v>
      </c>
      <c r="X786" s="19">
        <f t="shared" si="83"/>
        <v>0.68027210884353739</v>
      </c>
      <c r="AF786" s="51">
        <f t="shared" si="85"/>
        <v>0.31518155324797065</v>
      </c>
      <c r="AG786" s="51">
        <f t="shared" si="84"/>
        <v>0.21449362480869763</v>
      </c>
    </row>
    <row r="787" spans="1:33" s="1" customFormat="1">
      <c r="A787" s="18">
        <v>39232</v>
      </c>
      <c r="B787" s="19">
        <v>17664.37</v>
      </c>
      <c r="C787" s="19">
        <v>17727.169999999998</v>
      </c>
      <c r="D787" s="19">
        <v>17484.3</v>
      </c>
      <c r="E787" s="19">
        <v>17588.259999999998</v>
      </c>
      <c r="F787" s="19">
        <f t="shared" si="80"/>
        <v>-0.47929698560291306</v>
      </c>
      <c r="G787" s="19"/>
      <c r="H787" s="19"/>
      <c r="I787" s="19"/>
      <c r="J787" s="19"/>
      <c r="K787" s="19"/>
      <c r="L787" s="19"/>
      <c r="M787" s="19"/>
      <c r="N787" s="51">
        <f t="shared" si="81"/>
        <v>-0.10819844743441635</v>
      </c>
      <c r="O787" s="51">
        <f t="shared" si="82"/>
        <v>5.1557838923406159E-2</v>
      </c>
      <c r="Q787" s="11">
        <v>39232</v>
      </c>
      <c r="R787" s="10">
        <v>7360</v>
      </c>
      <c r="S787" s="10">
        <v>7360</v>
      </c>
      <c r="T787" s="10">
        <v>7250</v>
      </c>
      <c r="U787" s="10">
        <v>7280</v>
      </c>
      <c r="V787" s="10">
        <v>6412200</v>
      </c>
      <c r="W787" s="10">
        <v>7280</v>
      </c>
      <c r="X787" s="19">
        <f t="shared" si="83"/>
        <v>-0.96153846153846156</v>
      </c>
      <c r="AF787" s="51">
        <f t="shared" si="85"/>
        <v>-0.88825378329136029</v>
      </c>
      <c r="AG787" s="51">
        <f t="shared" si="84"/>
        <v>0.85385230387338473</v>
      </c>
    </row>
    <row r="788" spans="1:33" s="1" customFormat="1">
      <c r="A788" s="18">
        <v>39233</v>
      </c>
      <c r="B788" s="19">
        <v>17715.77</v>
      </c>
      <c r="C788" s="19">
        <v>17875.75</v>
      </c>
      <c r="D788" s="19">
        <v>17701.57</v>
      </c>
      <c r="E788" s="19">
        <v>17875.75</v>
      </c>
      <c r="F788" s="19">
        <f t="shared" si="80"/>
        <v>1.6082681845517062</v>
      </c>
      <c r="G788" s="19"/>
      <c r="H788" s="19"/>
      <c r="I788" s="19"/>
      <c r="J788" s="19"/>
      <c r="K788" s="19"/>
      <c r="L788" s="19"/>
      <c r="M788" s="19"/>
      <c r="N788" s="51">
        <f t="shared" si="81"/>
        <v>4.1814775403808477</v>
      </c>
      <c r="O788" s="51">
        <f t="shared" si="82"/>
        <v>6.7365834071664681</v>
      </c>
      <c r="Q788" s="11">
        <v>39233</v>
      </c>
      <c r="R788" s="10">
        <v>7280</v>
      </c>
      <c r="S788" s="10">
        <v>7360</v>
      </c>
      <c r="T788" s="10">
        <v>7280</v>
      </c>
      <c r="U788" s="10">
        <v>7300</v>
      </c>
      <c r="V788" s="10">
        <v>11402300</v>
      </c>
      <c r="W788" s="10">
        <v>7300</v>
      </c>
      <c r="X788" s="19">
        <f t="shared" si="83"/>
        <v>0.27397260273972601</v>
      </c>
      <c r="AF788" s="51">
        <f t="shared" si="85"/>
        <v>2.0625016441685646E-2</v>
      </c>
      <c r="AG788" s="51">
        <f t="shared" si="84"/>
        <v>5.6562127691612805E-3</v>
      </c>
    </row>
    <row r="789" spans="1:33" s="1" customFormat="1">
      <c r="A789" s="18">
        <v>39234</v>
      </c>
      <c r="B789" s="19">
        <v>17949.919999999998</v>
      </c>
      <c r="C789" s="19">
        <v>18017.73</v>
      </c>
      <c r="D789" s="19">
        <v>17943.68</v>
      </c>
      <c r="E789" s="19">
        <v>17958.88</v>
      </c>
      <c r="F789" s="19">
        <f t="shared" si="80"/>
        <v>0.46289078160776742</v>
      </c>
      <c r="G789" s="19"/>
      <c r="H789" s="19"/>
      <c r="I789" s="19"/>
      <c r="J789" s="19"/>
      <c r="K789" s="19"/>
      <c r="L789" s="19"/>
      <c r="M789" s="19"/>
      <c r="N789" s="51">
        <f t="shared" si="81"/>
        <v>0.10098373385848605</v>
      </c>
      <c r="O789" s="51">
        <f t="shared" si="82"/>
        <v>4.7025696089845005E-2</v>
      </c>
      <c r="Q789" s="11">
        <v>39234</v>
      </c>
      <c r="R789" s="10">
        <v>7400</v>
      </c>
      <c r="S789" s="10">
        <v>7500</v>
      </c>
      <c r="T789" s="10">
        <v>7390</v>
      </c>
      <c r="U789" s="10">
        <v>7460</v>
      </c>
      <c r="V789" s="10">
        <v>15768000</v>
      </c>
      <c r="W789" s="10">
        <v>7460</v>
      </c>
      <c r="X789" s="19">
        <f t="shared" si="83"/>
        <v>2.1447721179624666</v>
      </c>
      <c r="AF789" s="51">
        <f t="shared" si="85"/>
        <v>9.8697495948832792</v>
      </c>
      <c r="AG789" s="51">
        <f t="shared" si="84"/>
        <v>21.171006839152838</v>
      </c>
    </row>
    <row r="790" spans="1:33" s="1" customFormat="1">
      <c r="A790" s="18">
        <v>39237</v>
      </c>
      <c r="B790" s="19">
        <v>18067.900000000001</v>
      </c>
      <c r="C790" s="19">
        <v>18071.8</v>
      </c>
      <c r="D790" s="19">
        <v>17973.419999999998</v>
      </c>
      <c r="E790" s="19">
        <v>17973.419999999998</v>
      </c>
      <c r="F790" s="19">
        <f t="shared" si="80"/>
        <v>8.0897236029632849E-2</v>
      </c>
      <c r="G790" s="19"/>
      <c r="H790" s="19"/>
      <c r="I790" s="19"/>
      <c r="J790" s="19"/>
      <c r="K790" s="19"/>
      <c r="L790" s="19"/>
      <c r="M790" s="19"/>
      <c r="N790" s="51">
        <f t="shared" si="81"/>
        <v>5.860065005104004E-4</v>
      </c>
      <c r="O790" s="51">
        <f t="shared" si="82"/>
        <v>4.903843233556258E-5</v>
      </c>
      <c r="Q790" s="11">
        <v>39237</v>
      </c>
      <c r="R790" s="10">
        <v>7650</v>
      </c>
      <c r="S790" s="10">
        <v>7660</v>
      </c>
      <c r="T790" s="10">
        <v>7530</v>
      </c>
      <c r="U790" s="10">
        <v>7550</v>
      </c>
      <c r="V790" s="10">
        <v>12425900</v>
      </c>
      <c r="W790" s="10">
        <v>7550</v>
      </c>
      <c r="X790" s="19">
        <f t="shared" si="83"/>
        <v>1.1920529801324504</v>
      </c>
      <c r="AF790" s="51">
        <f t="shared" si="85"/>
        <v>1.695037601251205</v>
      </c>
      <c r="AG790" s="51">
        <f t="shared" si="84"/>
        <v>2.0210285512709261</v>
      </c>
    </row>
    <row r="791" spans="1:33" s="1" customFormat="1">
      <c r="A791" s="18">
        <v>39238</v>
      </c>
      <c r="B791" s="19">
        <v>18019.79</v>
      </c>
      <c r="C791" s="19">
        <v>18071.72</v>
      </c>
      <c r="D791" s="19">
        <v>17950.45</v>
      </c>
      <c r="E791" s="19">
        <v>18053.810000000001</v>
      </c>
      <c r="F791" s="19">
        <f t="shared" si="80"/>
        <v>0.44527997137448022</v>
      </c>
      <c r="G791" s="19"/>
      <c r="H791" s="19"/>
      <c r="I791" s="19"/>
      <c r="J791" s="19"/>
      <c r="K791" s="19"/>
      <c r="L791" s="19"/>
      <c r="M791" s="19"/>
      <c r="N791" s="51">
        <f t="shared" si="81"/>
        <v>8.9954618486733112E-2</v>
      </c>
      <c r="O791" s="51">
        <f t="shared" si="82"/>
        <v>4.0305528607598971E-2</v>
      </c>
      <c r="Q791" s="11">
        <v>39238</v>
      </c>
      <c r="R791" s="10">
        <v>7580</v>
      </c>
      <c r="S791" s="10">
        <v>7630</v>
      </c>
      <c r="T791" s="10">
        <v>7550</v>
      </c>
      <c r="U791" s="10">
        <v>7620</v>
      </c>
      <c r="V791" s="10">
        <v>9740800</v>
      </c>
      <c r="W791" s="10">
        <v>7620</v>
      </c>
      <c r="X791" s="19">
        <f t="shared" si="83"/>
        <v>0.9186351706036745</v>
      </c>
      <c r="AF791" s="51">
        <f t="shared" si="85"/>
        <v>0.77590573753446168</v>
      </c>
      <c r="AG791" s="51">
        <f t="shared" si="84"/>
        <v>0.71298208538630781</v>
      </c>
    </row>
    <row r="792" spans="1:33" s="1" customFormat="1">
      <c r="A792" s="18">
        <v>39239</v>
      </c>
      <c r="B792" s="19">
        <v>18001.2</v>
      </c>
      <c r="C792" s="19">
        <v>18073.05</v>
      </c>
      <c r="D792" s="19">
        <v>17991.189999999999</v>
      </c>
      <c r="E792" s="19">
        <v>18040.93</v>
      </c>
      <c r="F792" s="19">
        <f t="shared" si="80"/>
        <v>-7.1393215316510952E-2</v>
      </c>
      <c r="G792" s="19"/>
      <c r="H792" s="19"/>
      <c r="I792" s="19"/>
      <c r="J792" s="19"/>
      <c r="K792" s="19"/>
      <c r="L792" s="19"/>
      <c r="M792" s="19"/>
      <c r="N792" s="51">
        <f t="shared" si="81"/>
        <v>-3.2294249011550455E-4</v>
      </c>
      <c r="O792" s="51">
        <f t="shared" si="82"/>
        <v>2.2156453865074033E-5</v>
      </c>
      <c r="Q792" s="11">
        <v>39239</v>
      </c>
      <c r="R792" s="10">
        <v>7580</v>
      </c>
      <c r="S792" s="10">
        <v>7630</v>
      </c>
      <c r="T792" s="10">
        <v>7570</v>
      </c>
      <c r="U792" s="10">
        <v>7600</v>
      </c>
      <c r="V792" s="10">
        <v>8355400</v>
      </c>
      <c r="W792" s="10">
        <v>7600</v>
      </c>
      <c r="X792" s="19">
        <f t="shared" si="83"/>
        <v>-0.26315789473684209</v>
      </c>
      <c r="AF792" s="51">
        <f t="shared" si="85"/>
        <v>-1.8168650883326819E-2</v>
      </c>
      <c r="AG792" s="51">
        <f t="shared" si="84"/>
        <v>4.776358392761906E-3</v>
      </c>
    </row>
    <row r="793" spans="1:33" s="1" customFormat="1">
      <c r="A793" s="18">
        <v>39240</v>
      </c>
      <c r="B793" s="19">
        <v>17879.009999999998</v>
      </c>
      <c r="C793" s="19">
        <v>18053.38</v>
      </c>
      <c r="D793" s="19">
        <v>17866.52</v>
      </c>
      <c r="E793" s="19">
        <v>18053.38</v>
      </c>
      <c r="F793" s="19">
        <f t="shared" si="80"/>
        <v>6.8962155563117411E-2</v>
      </c>
      <c r="G793" s="19"/>
      <c r="H793" s="19"/>
      <c r="I793" s="19"/>
      <c r="J793" s="19"/>
      <c r="K793" s="19"/>
      <c r="L793" s="19"/>
      <c r="M793" s="19"/>
      <c r="N793" s="51">
        <f t="shared" si="81"/>
        <v>3.6933213987353262E-4</v>
      </c>
      <c r="O793" s="51">
        <f t="shared" si="82"/>
        <v>2.6498592287054592E-5</v>
      </c>
      <c r="Q793" s="11">
        <v>39240</v>
      </c>
      <c r="R793" s="10">
        <v>7530</v>
      </c>
      <c r="S793" s="10">
        <v>7630</v>
      </c>
      <c r="T793" s="10">
        <v>7520</v>
      </c>
      <c r="U793" s="10">
        <v>7620</v>
      </c>
      <c r="V793" s="10">
        <v>7559900</v>
      </c>
      <c r="W793" s="10">
        <v>7620</v>
      </c>
      <c r="X793" s="19">
        <f t="shared" si="83"/>
        <v>0.26246719160104987</v>
      </c>
      <c r="AF793" s="51">
        <f t="shared" si="85"/>
        <v>1.8136510829500359E-2</v>
      </c>
      <c r="AG793" s="51">
        <f t="shared" si="84"/>
        <v>4.7650959797297995E-3</v>
      </c>
    </row>
    <row r="794" spans="1:33" s="1" customFormat="1">
      <c r="A794" s="18">
        <v>39241</v>
      </c>
      <c r="B794" s="19">
        <v>17904.68</v>
      </c>
      <c r="C794" s="19">
        <v>17904.68</v>
      </c>
      <c r="D794" s="19">
        <v>17696.509999999998</v>
      </c>
      <c r="E794" s="19">
        <v>17779.09</v>
      </c>
      <c r="F794" s="19">
        <f t="shared" si="80"/>
        <v>-1.5427673744831758</v>
      </c>
      <c r="G794" s="19"/>
      <c r="H794" s="19"/>
      <c r="I794" s="19"/>
      <c r="J794" s="19"/>
      <c r="K794" s="19"/>
      <c r="L794" s="19"/>
      <c r="M794" s="19"/>
      <c r="N794" s="51">
        <f t="shared" si="81"/>
        <v>-3.6521374090558441</v>
      </c>
      <c r="O794" s="51">
        <f t="shared" si="82"/>
        <v>5.6242266280962676</v>
      </c>
      <c r="Q794" s="11">
        <v>39241</v>
      </c>
      <c r="R794" s="10">
        <v>7550</v>
      </c>
      <c r="S794" s="10">
        <v>7550</v>
      </c>
      <c r="T794" s="10">
        <v>7420</v>
      </c>
      <c r="U794" s="10">
        <v>7470</v>
      </c>
      <c r="V794" s="10">
        <v>15527700</v>
      </c>
      <c r="W794" s="10">
        <v>7470</v>
      </c>
      <c r="X794" s="19">
        <f t="shared" si="83"/>
        <v>-2.0080321285140563</v>
      </c>
      <c r="AF794" s="51">
        <f t="shared" si="85"/>
        <v>-8.0935341461827779</v>
      </c>
      <c r="AG794" s="51">
        <f t="shared" si="84"/>
        <v>16.249909168492866</v>
      </c>
    </row>
    <row r="795" spans="1:33" s="1" customFormat="1">
      <c r="A795" s="18">
        <v>39244</v>
      </c>
      <c r="B795" s="19">
        <v>17899.02</v>
      </c>
      <c r="C795" s="19">
        <v>17932.099999999999</v>
      </c>
      <c r="D795" s="19">
        <v>17801.63</v>
      </c>
      <c r="E795" s="19">
        <v>17834.48</v>
      </c>
      <c r="F795" s="19">
        <f t="shared" si="80"/>
        <v>0.31057816095562873</v>
      </c>
      <c r="G795" s="19"/>
      <c r="H795" s="19"/>
      <c r="I795" s="19"/>
      <c r="J795" s="19"/>
      <c r="K795" s="19"/>
      <c r="L795" s="19"/>
      <c r="M795" s="19"/>
      <c r="N795" s="51">
        <f t="shared" si="81"/>
        <v>3.0771205723606428E-2</v>
      </c>
      <c r="O795" s="51">
        <f t="shared" si="82"/>
        <v>9.6425674403064123E-3</v>
      </c>
      <c r="Q795" s="11">
        <v>39244</v>
      </c>
      <c r="R795" s="10">
        <v>7530</v>
      </c>
      <c r="S795" s="10">
        <v>7570</v>
      </c>
      <c r="T795" s="10">
        <v>7490</v>
      </c>
      <c r="U795" s="10">
        <v>7540</v>
      </c>
      <c r="V795" s="10">
        <v>6341100</v>
      </c>
      <c r="W795" s="10">
        <v>7540</v>
      </c>
      <c r="X795" s="19">
        <f t="shared" si="83"/>
        <v>0.92838196286472141</v>
      </c>
      <c r="AF795" s="51">
        <f t="shared" si="85"/>
        <v>0.80085861799459868</v>
      </c>
      <c r="AG795" s="51">
        <f t="shared" si="84"/>
        <v>0.74371716389026876</v>
      </c>
    </row>
    <row r="796" spans="1:33" s="1" customFormat="1">
      <c r="A796" s="18">
        <v>39245</v>
      </c>
      <c r="B796" s="19">
        <v>17845.22</v>
      </c>
      <c r="C796" s="19">
        <v>17862.990000000002</v>
      </c>
      <c r="D796" s="19">
        <v>17735.560000000001</v>
      </c>
      <c r="E796" s="19">
        <v>17760.91</v>
      </c>
      <c r="F796" s="19">
        <f t="shared" si="80"/>
        <v>-0.4142242711662843</v>
      </c>
      <c r="G796" s="19"/>
      <c r="H796" s="19"/>
      <c r="I796" s="19"/>
      <c r="J796" s="19"/>
      <c r="K796" s="19"/>
      <c r="L796" s="19"/>
      <c r="M796" s="19"/>
      <c r="N796" s="51">
        <f t="shared" si="81"/>
        <v>-6.9649290409447978E-2</v>
      </c>
      <c r="O796" s="51">
        <f t="shared" si="82"/>
        <v>2.8656441630265067E-2</v>
      </c>
      <c r="Q796" s="11">
        <v>39245</v>
      </c>
      <c r="R796" s="10">
        <v>7560</v>
      </c>
      <c r="S796" s="10">
        <v>7580</v>
      </c>
      <c r="T796" s="10">
        <v>7470</v>
      </c>
      <c r="U796" s="10">
        <v>7500</v>
      </c>
      <c r="V796" s="10">
        <v>6490000</v>
      </c>
      <c r="W796" s="10">
        <v>7500</v>
      </c>
      <c r="X796" s="19">
        <f t="shared" si="83"/>
        <v>-0.53333333333333333</v>
      </c>
      <c r="AF796" s="51">
        <f t="shared" si="85"/>
        <v>-0.15147529767928369</v>
      </c>
      <c r="AG796" s="51">
        <f t="shared" si="84"/>
        <v>8.0746260684418938E-2</v>
      </c>
    </row>
    <row r="797" spans="1:33" s="1" customFormat="1">
      <c r="A797" s="18">
        <v>39246</v>
      </c>
      <c r="B797" s="19">
        <v>17631.87</v>
      </c>
      <c r="C797" s="19">
        <v>17781.41</v>
      </c>
      <c r="D797" s="19">
        <v>17591.93</v>
      </c>
      <c r="E797" s="19">
        <v>17732.77</v>
      </c>
      <c r="F797" s="19">
        <f t="shared" si="80"/>
        <v>-0.15868925159464323</v>
      </c>
      <c r="G797" s="19"/>
      <c r="H797" s="19"/>
      <c r="I797" s="19"/>
      <c r="J797" s="19"/>
      <c r="K797" s="19"/>
      <c r="L797" s="19"/>
      <c r="M797" s="19"/>
      <c r="N797" s="51">
        <f t="shared" si="81"/>
        <v>-3.7894176900632225E-3</v>
      </c>
      <c r="O797" s="51">
        <f t="shared" si="82"/>
        <v>5.9078569494001225E-4</v>
      </c>
      <c r="Q797" s="11">
        <v>39246</v>
      </c>
      <c r="R797" s="10">
        <v>7400</v>
      </c>
      <c r="S797" s="10">
        <v>7530</v>
      </c>
      <c r="T797" s="10">
        <v>7390</v>
      </c>
      <c r="U797" s="10">
        <v>7510</v>
      </c>
      <c r="V797" s="10">
        <v>8621900</v>
      </c>
      <c r="W797" s="10">
        <v>7510</v>
      </c>
      <c r="X797" s="19">
        <f t="shared" si="83"/>
        <v>0.13315579227696406</v>
      </c>
      <c r="AF797" s="51">
        <f t="shared" si="85"/>
        <v>2.3751873201641642E-3</v>
      </c>
      <c r="AG797" s="51">
        <f t="shared" si="84"/>
        <v>3.1690601925275661E-4</v>
      </c>
    </row>
    <row r="798" spans="1:33" s="1" customFormat="1">
      <c r="A798" s="18">
        <v>39247</v>
      </c>
      <c r="B798" s="19">
        <v>17834.78</v>
      </c>
      <c r="C798" s="19">
        <v>17875.02</v>
      </c>
      <c r="D798" s="19">
        <v>17815.3</v>
      </c>
      <c r="E798" s="19">
        <v>17842.29</v>
      </c>
      <c r="F798" s="19">
        <f t="shared" si="80"/>
        <v>0.61382255304672451</v>
      </c>
      <c r="G798" s="19"/>
      <c r="H798" s="19"/>
      <c r="I798" s="19"/>
      <c r="J798" s="19"/>
      <c r="K798" s="19"/>
      <c r="L798" s="19"/>
      <c r="M798" s="19"/>
      <c r="N798" s="51">
        <f t="shared" si="81"/>
        <v>0.2344373881426986</v>
      </c>
      <c r="O798" s="51">
        <f t="shared" si="82"/>
        <v>0.14455590346913577</v>
      </c>
      <c r="Q798" s="11">
        <v>39247</v>
      </c>
      <c r="R798" s="10">
        <v>7540</v>
      </c>
      <c r="S798" s="10">
        <v>7620</v>
      </c>
      <c r="T798" s="10">
        <v>7540</v>
      </c>
      <c r="U798" s="10">
        <v>7570</v>
      </c>
      <c r="V798" s="10">
        <v>8049600</v>
      </c>
      <c r="W798" s="10">
        <v>7570</v>
      </c>
      <c r="X798" s="19">
        <f t="shared" si="83"/>
        <v>0.79260237780713338</v>
      </c>
      <c r="AF798" s="51">
        <f t="shared" si="85"/>
        <v>0.4984323771890638</v>
      </c>
      <c r="AG798" s="51">
        <f t="shared" si="84"/>
        <v>0.39519216640733607</v>
      </c>
    </row>
    <row r="799" spans="1:33" s="1" customFormat="1">
      <c r="A799" s="18">
        <v>39248</v>
      </c>
      <c r="B799" s="19">
        <v>17945.84</v>
      </c>
      <c r="C799" s="19">
        <v>18007.990000000002</v>
      </c>
      <c r="D799" s="19">
        <v>17930.34</v>
      </c>
      <c r="E799" s="19">
        <v>17971.490000000002</v>
      </c>
      <c r="F799" s="19">
        <f t="shared" si="80"/>
        <v>0.71891646157330702</v>
      </c>
      <c r="G799" s="19"/>
      <c r="H799" s="19"/>
      <c r="I799" s="19"/>
      <c r="J799" s="19"/>
      <c r="K799" s="19"/>
      <c r="L799" s="19"/>
      <c r="M799" s="19"/>
      <c r="N799" s="51">
        <f t="shared" si="81"/>
        <v>0.37590063253525036</v>
      </c>
      <c r="O799" s="51">
        <f t="shared" si="82"/>
        <v>0.27128809879908683</v>
      </c>
      <c r="Q799" s="11">
        <v>39248</v>
      </c>
      <c r="R799" s="10">
        <v>7640</v>
      </c>
      <c r="S799" s="10">
        <v>7700</v>
      </c>
      <c r="T799" s="10">
        <v>7620</v>
      </c>
      <c r="U799" s="10">
        <v>7690</v>
      </c>
      <c r="V799" s="10">
        <v>9815700</v>
      </c>
      <c r="W799" s="10">
        <v>7690</v>
      </c>
      <c r="X799" s="19">
        <f t="shared" si="83"/>
        <v>1.5604681404421328</v>
      </c>
      <c r="AF799" s="51">
        <f t="shared" si="85"/>
        <v>3.8017914726937678</v>
      </c>
      <c r="AG799" s="51">
        <f t="shared" si="84"/>
        <v>5.9335925809614523</v>
      </c>
    </row>
    <row r="800" spans="1:33" s="1" customFormat="1">
      <c r="A800" s="18">
        <v>39251</v>
      </c>
      <c r="B800" s="19">
        <v>18127.41</v>
      </c>
      <c r="C800" s="19">
        <v>18194.259999999998</v>
      </c>
      <c r="D800" s="19">
        <v>18112.93</v>
      </c>
      <c r="E800" s="19">
        <v>18149.52</v>
      </c>
      <c r="F800" s="19">
        <f t="shared" si="80"/>
        <v>0.98090748405466832</v>
      </c>
      <c r="G800" s="19"/>
      <c r="H800" s="19"/>
      <c r="I800" s="19"/>
      <c r="J800" s="19"/>
      <c r="K800" s="19"/>
      <c r="L800" s="19"/>
      <c r="M800" s="19"/>
      <c r="N800" s="51">
        <f t="shared" si="81"/>
        <v>0.95187140634654288</v>
      </c>
      <c r="O800" s="51">
        <f t="shared" si="82"/>
        <v>0.93634890746757848</v>
      </c>
      <c r="Q800" s="11">
        <v>39251</v>
      </c>
      <c r="R800" s="10">
        <v>7790</v>
      </c>
      <c r="S800" s="10">
        <v>7820</v>
      </c>
      <c r="T800" s="10">
        <v>7710</v>
      </c>
      <c r="U800" s="10">
        <v>7730</v>
      </c>
      <c r="V800" s="10">
        <v>9181000</v>
      </c>
      <c r="W800" s="10">
        <v>7730</v>
      </c>
      <c r="X800" s="19">
        <f t="shared" si="83"/>
        <v>0.51746442432082795</v>
      </c>
      <c r="AF800" s="51">
        <f t="shared" si="85"/>
        <v>0.13877638967855938</v>
      </c>
      <c r="AG800" s="51">
        <f t="shared" si="84"/>
        <v>7.1849008599827818E-2</v>
      </c>
    </row>
    <row r="801" spans="1:33" s="1" customFormat="1">
      <c r="A801" s="18">
        <v>39252</v>
      </c>
      <c r="B801" s="19">
        <v>18131.59</v>
      </c>
      <c r="C801" s="19">
        <v>18163.61</v>
      </c>
      <c r="D801" s="19">
        <v>18103.560000000001</v>
      </c>
      <c r="E801" s="19">
        <v>18163.61</v>
      </c>
      <c r="F801" s="19">
        <f t="shared" si="80"/>
        <v>7.7572685165559846E-2</v>
      </c>
      <c r="G801" s="19"/>
      <c r="H801" s="19"/>
      <c r="I801" s="19"/>
      <c r="J801" s="19"/>
      <c r="K801" s="19"/>
      <c r="L801" s="19"/>
      <c r="M801" s="19"/>
      <c r="N801" s="51">
        <f t="shared" si="81"/>
        <v>5.1890154737814617E-4</v>
      </c>
      <c r="O801" s="51">
        <f t="shared" si="82"/>
        <v>4.1697813993733885E-5</v>
      </c>
      <c r="Q801" s="11">
        <v>39252</v>
      </c>
      <c r="R801" s="10">
        <v>7750</v>
      </c>
      <c r="S801" s="10">
        <v>7770</v>
      </c>
      <c r="T801" s="10">
        <v>7730</v>
      </c>
      <c r="U801" s="10">
        <v>7730</v>
      </c>
      <c r="V801" s="10">
        <v>5359100</v>
      </c>
      <c r="W801" s="10">
        <v>7730</v>
      </c>
      <c r="X801" s="19">
        <f t="shared" si="83"/>
        <v>0</v>
      </c>
      <c r="AF801" s="51">
        <f t="shared" si="85"/>
        <v>1.9205286566845341E-11</v>
      </c>
      <c r="AG801" s="51">
        <f t="shared" si="84"/>
        <v>5.1431326109964725E-15</v>
      </c>
    </row>
    <row r="802" spans="1:33" s="1" customFormat="1">
      <c r="A802" s="18">
        <v>39253</v>
      </c>
      <c r="B802" s="19">
        <v>18173.07</v>
      </c>
      <c r="C802" s="10">
        <v>18297</v>
      </c>
      <c r="D802" s="19">
        <v>18141.95</v>
      </c>
      <c r="E802" s="19">
        <v>18211.68</v>
      </c>
      <c r="F802" s="19">
        <f t="shared" si="80"/>
        <v>0.26395148607926183</v>
      </c>
      <c r="G802" s="19"/>
      <c r="H802" s="19"/>
      <c r="I802" s="19"/>
      <c r="J802" s="19"/>
      <c r="K802" s="19"/>
      <c r="L802" s="19"/>
      <c r="M802" s="19"/>
      <c r="N802" s="51">
        <f t="shared" si="81"/>
        <v>1.8977897382713625E-2</v>
      </c>
      <c r="O802" s="51">
        <f t="shared" si="82"/>
        <v>5.0621008362364854E-3</v>
      </c>
      <c r="Q802" s="11">
        <v>39253</v>
      </c>
      <c r="R802" s="10">
        <v>7760</v>
      </c>
      <c r="S802" s="10">
        <v>7810</v>
      </c>
      <c r="T802" s="10">
        <v>7730</v>
      </c>
      <c r="U802" s="10">
        <v>7740</v>
      </c>
      <c r="V802" s="10">
        <v>5678300</v>
      </c>
      <c r="W802" s="10">
        <v>7740</v>
      </c>
      <c r="X802" s="19">
        <f t="shared" si="83"/>
        <v>0.12919896640826875</v>
      </c>
      <c r="AF802" s="51">
        <f t="shared" si="85"/>
        <v>2.1700756841944555E-3</v>
      </c>
      <c r="AG802" s="51">
        <f t="shared" si="84"/>
        <v>2.8095267682026959E-4</v>
      </c>
    </row>
    <row r="803" spans="1:33" s="1" customFormat="1">
      <c r="A803" s="18">
        <v>39254</v>
      </c>
      <c r="B803" s="19">
        <v>18117.3</v>
      </c>
      <c r="C803" s="19">
        <v>18287.73</v>
      </c>
      <c r="D803" s="19">
        <v>18107.810000000001</v>
      </c>
      <c r="E803" s="19">
        <v>18240.3</v>
      </c>
      <c r="F803" s="19">
        <f t="shared" si="80"/>
        <v>0.15690531405732902</v>
      </c>
      <c r="G803" s="19"/>
      <c r="H803" s="19"/>
      <c r="I803" s="19"/>
      <c r="J803" s="19"/>
      <c r="K803" s="19"/>
      <c r="L803" s="19"/>
      <c r="M803" s="19"/>
      <c r="N803" s="51">
        <f t="shared" si="81"/>
        <v>4.072274924241435E-3</v>
      </c>
      <c r="O803" s="51">
        <f t="shared" si="82"/>
        <v>6.5030354291363915E-4</v>
      </c>
      <c r="Q803" s="11">
        <v>39254</v>
      </c>
      <c r="R803" s="10">
        <v>7690</v>
      </c>
      <c r="S803" s="10">
        <v>7780</v>
      </c>
      <c r="T803" s="10">
        <v>7670</v>
      </c>
      <c r="U803" s="10">
        <v>7720</v>
      </c>
      <c r="V803" s="10">
        <v>5723400</v>
      </c>
      <c r="W803" s="10">
        <v>7720</v>
      </c>
      <c r="X803" s="19">
        <f t="shared" si="83"/>
        <v>-0.2590673575129534</v>
      </c>
      <c r="AF803" s="51">
        <f t="shared" si="85"/>
        <v>-1.7333673013459332E-2</v>
      </c>
      <c r="AG803" s="51">
        <f t="shared" si="84"/>
        <v>4.4859469448857957E-3</v>
      </c>
    </row>
    <row r="804" spans="1:33" s="1" customFormat="1">
      <c r="A804" s="18">
        <v>39255</v>
      </c>
      <c r="B804" s="19">
        <v>18177.89</v>
      </c>
      <c r="C804" s="19">
        <v>18200.11</v>
      </c>
      <c r="D804" s="19">
        <v>18092.36</v>
      </c>
      <c r="E804" s="19">
        <v>18188.63</v>
      </c>
      <c r="F804" s="19">
        <f t="shared" si="80"/>
        <v>-0.28407856996375347</v>
      </c>
      <c r="G804" s="19"/>
      <c r="H804" s="19"/>
      <c r="I804" s="19"/>
      <c r="J804" s="19"/>
      <c r="K804" s="19"/>
      <c r="L804" s="19"/>
      <c r="M804" s="19"/>
      <c r="N804" s="51">
        <f t="shared" si="81"/>
        <v>-2.2257615695757679E-2</v>
      </c>
      <c r="O804" s="51">
        <f t="shared" si="82"/>
        <v>6.2609204540115008E-3</v>
      </c>
      <c r="Q804" s="11">
        <v>39255</v>
      </c>
      <c r="R804" s="10">
        <v>7700</v>
      </c>
      <c r="S804" s="10">
        <v>7710</v>
      </c>
      <c r="T804" s="10">
        <v>7600</v>
      </c>
      <c r="U804" s="10">
        <v>7700</v>
      </c>
      <c r="V804" s="10">
        <v>7732400</v>
      </c>
      <c r="W804" s="10">
        <v>7700</v>
      </c>
      <c r="X804" s="19">
        <f t="shared" si="83"/>
        <v>-0.25974025974025972</v>
      </c>
      <c r="AF804" s="51">
        <f t="shared" si="85"/>
        <v>-1.7469232215122716E-2</v>
      </c>
      <c r="AG804" s="51">
        <f t="shared" si="84"/>
        <v>4.5327846918644162E-3</v>
      </c>
    </row>
    <row r="805" spans="1:33" s="1" customFormat="1">
      <c r="A805" s="18">
        <v>39258</v>
      </c>
      <c r="B805" s="19">
        <v>18107.68</v>
      </c>
      <c r="C805" s="19">
        <v>18203.560000000001</v>
      </c>
      <c r="D805" s="19">
        <v>18079.849999999999</v>
      </c>
      <c r="E805" s="19">
        <v>18087.48</v>
      </c>
      <c r="F805" s="19">
        <f t="shared" si="80"/>
        <v>-0.55922660315312833</v>
      </c>
      <c r="G805" s="19"/>
      <c r="H805" s="19"/>
      <c r="I805" s="19"/>
      <c r="J805" s="19"/>
      <c r="K805" s="19"/>
      <c r="L805" s="19"/>
      <c r="M805" s="19"/>
      <c r="N805" s="51">
        <f t="shared" si="81"/>
        <v>-0.17228933225392729</v>
      </c>
      <c r="O805" s="51">
        <f t="shared" si="82"/>
        <v>9.5868923419768992E-2</v>
      </c>
      <c r="Q805" s="11">
        <v>39258</v>
      </c>
      <c r="R805" s="10">
        <v>7660</v>
      </c>
      <c r="S805" s="10">
        <v>7690</v>
      </c>
      <c r="T805" s="10">
        <v>7610</v>
      </c>
      <c r="U805" s="10">
        <v>7660</v>
      </c>
      <c r="V805" s="10">
        <v>7309800</v>
      </c>
      <c r="W805" s="10">
        <v>7660</v>
      </c>
      <c r="X805" s="19">
        <f t="shared" si="83"/>
        <v>-0.52219321148825071</v>
      </c>
      <c r="AF805" s="51">
        <f t="shared" si="85"/>
        <v>-0.14217568601916006</v>
      </c>
      <c r="AG805" s="51">
        <f t="shared" si="84"/>
        <v>7.420510374847536E-2</v>
      </c>
    </row>
    <row r="806" spans="1:33" s="1" customFormat="1">
      <c r="A806" s="18">
        <v>39259</v>
      </c>
      <c r="B806" s="19">
        <v>18098.330000000002</v>
      </c>
      <c r="C806" s="19">
        <v>18101.89</v>
      </c>
      <c r="D806" s="19">
        <v>18008.599999999999</v>
      </c>
      <c r="E806" s="19">
        <v>18066.11</v>
      </c>
      <c r="F806" s="19">
        <f t="shared" si="80"/>
        <v>-0.11828777750162586</v>
      </c>
      <c r="G806" s="19"/>
      <c r="H806" s="19"/>
      <c r="I806" s="19"/>
      <c r="J806" s="19"/>
      <c r="K806" s="19"/>
      <c r="L806" s="19"/>
      <c r="M806" s="19"/>
      <c r="N806" s="51">
        <f t="shared" si="81"/>
        <v>-1.5409033391733009E-3</v>
      </c>
      <c r="O806" s="51">
        <f t="shared" si="82"/>
        <v>1.7797835772697068E-4</v>
      </c>
      <c r="Q806" s="11">
        <v>39259</v>
      </c>
      <c r="R806" s="10">
        <v>7640</v>
      </c>
      <c r="S806" s="10">
        <v>7680</v>
      </c>
      <c r="T806" s="10">
        <v>7610</v>
      </c>
      <c r="U806" s="10">
        <v>7680</v>
      </c>
      <c r="V806" s="10">
        <v>5835400</v>
      </c>
      <c r="W806" s="10">
        <v>7680</v>
      </c>
      <c r="X806" s="19">
        <f t="shared" si="83"/>
        <v>0.26041666666666663</v>
      </c>
      <c r="AF806" s="51">
        <f t="shared" si="85"/>
        <v>1.7715175128617471E-2</v>
      </c>
      <c r="AG806" s="51">
        <f t="shared" si="84"/>
        <v>4.6180709405251597E-3</v>
      </c>
    </row>
    <row r="807" spans="1:33" s="1" customFormat="1">
      <c r="A807" s="18">
        <v>39260</v>
      </c>
      <c r="B807" s="19">
        <v>17981.77</v>
      </c>
      <c r="C807" s="19">
        <v>17983.349999999999</v>
      </c>
      <c r="D807" s="19">
        <v>17848.05</v>
      </c>
      <c r="E807" s="19">
        <v>17849.28</v>
      </c>
      <c r="F807" s="19">
        <f t="shared" si="80"/>
        <v>-1.2147828932035452</v>
      </c>
      <c r="G807" s="19"/>
      <c r="H807" s="19"/>
      <c r="I807" s="19"/>
      <c r="J807" s="19"/>
      <c r="K807" s="19"/>
      <c r="L807" s="19"/>
      <c r="M807" s="19"/>
      <c r="N807" s="51">
        <f t="shared" si="81"/>
        <v>-1.7803501064121694</v>
      </c>
      <c r="O807" s="51">
        <f t="shared" si="82"/>
        <v>2.1577802802652593</v>
      </c>
      <c r="Q807" s="11">
        <v>39260</v>
      </c>
      <c r="R807" s="10">
        <v>7600</v>
      </c>
      <c r="S807" s="10">
        <v>7620</v>
      </c>
      <c r="T807" s="10">
        <v>7550</v>
      </c>
      <c r="U807" s="10">
        <v>7550</v>
      </c>
      <c r="V807" s="10">
        <v>8494100</v>
      </c>
      <c r="W807" s="10">
        <v>7550</v>
      </c>
      <c r="X807" s="19">
        <f t="shared" si="83"/>
        <v>-1.7218543046357615</v>
      </c>
      <c r="AF807" s="51">
        <f t="shared" si="85"/>
        <v>-5.1025415576097304</v>
      </c>
      <c r="AG807" s="51">
        <f t="shared" si="84"/>
        <v>8.7844666963834364</v>
      </c>
    </row>
    <row r="808" spans="1:33" s="1" customFormat="1">
      <c r="A808" s="18">
        <v>39261</v>
      </c>
      <c r="B808" s="19">
        <v>17915.63</v>
      </c>
      <c r="C808" s="19">
        <v>17960.22</v>
      </c>
      <c r="D808" s="19">
        <v>17893.37</v>
      </c>
      <c r="E808" s="19">
        <v>17932.27</v>
      </c>
      <c r="F808" s="19">
        <f t="shared" si="80"/>
        <v>0.46279695766348378</v>
      </c>
      <c r="G808" s="19"/>
      <c r="H808" s="19"/>
      <c r="I808" s="19"/>
      <c r="J808" s="19"/>
      <c r="K808" s="19"/>
      <c r="L808" s="19"/>
      <c r="M808" s="19"/>
      <c r="N808" s="51">
        <f t="shared" si="81"/>
        <v>0.10092270783759713</v>
      </c>
      <c r="O808" s="51">
        <f t="shared" si="82"/>
        <v>4.6987808773141751E-2</v>
      </c>
      <c r="Q808" s="11">
        <v>39261</v>
      </c>
      <c r="R808" s="10">
        <v>7600</v>
      </c>
      <c r="S808" s="10">
        <v>7670</v>
      </c>
      <c r="T808" s="10">
        <v>7590</v>
      </c>
      <c r="U808" s="10">
        <v>7620</v>
      </c>
      <c r="V808" s="10">
        <v>9915100</v>
      </c>
      <c r="W808" s="10">
        <v>7620</v>
      </c>
      <c r="X808" s="19">
        <f t="shared" si="83"/>
        <v>0.9186351706036745</v>
      </c>
      <c r="AF808" s="51">
        <f t="shared" si="85"/>
        <v>0.77590573753446168</v>
      </c>
      <c r="AG808" s="51">
        <f t="shared" si="84"/>
        <v>0.71298208538630781</v>
      </c>
    </row>
    <row r="809" spans="1:33" s="1" customFormat="1">
      <c r="A809" s="18">
        <v>39262</v>
      </c>
      <c r="B809" s="19">
        <v>18010.5</v>
      </c>
      <c r="C809" s="19">
        <v>18144.63</v>
      </c>
      <c r="D809" s="19">
        <v>17973.5</v>
      </c>
      <c r="E809" s="19">
        <v>18138.36</v>
      </c>
      <c r="F809" s="19">
        <f t="shared" si="80"/>
        <v>1.1362107709848086</v>
      </c>
      <c r="G809" s="19"/>
      <c r="H809" s="19"/>
      <c r="I809" s="19"/>
      <c r="J809" s="19"/>
      <c r="K809" s="19"/>
      <c r="L809" s="19"/>
      <c r="M809" s="19"/>
      <c r="N809" s="51">
        <f t="shared" si="81"/>
        <v>1.4776328110514081</v>
      </c>
      <c r="O809" s="51">
        <f t="shared" si="82"/>
        <v>1.6830177700792097</v>
      </c>
      <c r="Q809" s="11">
        <v>39262</v>
      </c>
      <c r="R809" s="10">
        <v>7680</v>
      </c>
      <c r="S809" s="10">
        <v>7800</v>
      </c>
      <c r="T809" s="10">
        <v>7660</v>
      </c>
      <c r="U809" s="10">
        <v>7800</v>
      </c>
      <c r="V809" s="10">
        <v>12875300</v>
      </c>
      <c r="W809" s="10">
        <v>7800</v>
      </c>
      <c r="X809" s="19">
        <f t="shared" si="83"/>
        <v>2.3076923076923079</v>
      </c>
      <c r="AF809" s="51">
        <f t="shared" si="85"/>
        <v>12.293764584437316</v>
      </c>
      <c r="AG809" s="51">
        <f t="shared" si="84"/>
        <v>28.373518206632252</v>
      </c>
    </row>
    <row r="810" spans="1:33" s="1" customFormat="1">
      <c r="A810" s="18">
        <v>39265</v>
      </c>
      <c r="B810" s="19">
        <v>18139.04</v>
      </c>
      <c r="C810" s="19">
        <v>18175.3</v>
      </c>
      <c r="D810" s="19">
        <v>18062.490000000002</v>
      </c>
      <c r="E810" s="19">
        <v>18146.3</v>
      </c>
      <c r="F810" s="19">
        <f t="shared" si="80"/>
        <v>4.3755476322989754E-2</v>
      </c>
      <c r="G810" s="19"/>
      <c r="H810" s="19"/>
      <c r="I810" s="19"/>
      <c r="J810" s="19"/>
      <c r="K810" s="19"/>
      <c r="L810" s="19"/>
      <c r="M810" s="19"/>
      <c r="N810" s="51">
        <f t="shared" si="81"/>
        <v>1.0080850059643723E-4</v>
      </c>
      <c r="O810" s="51">
        <f t="shared" si="82"/>
        <v>4.6916925014699992E-6</v>
      </c>
      <c r="Q810" s="11">
        <v>39265</v>
      </c>
      <c r="R810" s="10">
        <v>7800</v>
      </c>
      <c r="S810" s="10">
        <v>7830</v>
      </c>
      <c r="T810" s="10">
        <v>7740</v>
      </c>
      <c r="U810" s="10">
        <v>7800</v>
      </c>
      <c r="V810" s="10">
        <v>6890300</v>
      </c>
      <c r="W810" s="10">
        <v>7800</v>
      </c>
      <c r="X810" s="19">
        <f t="shared" si="83"/>
        <v>0</v>
      </c>
      <c r="AF810" s="51">
        <f t="shared" si="85"/>
        <v>1.9205286566845341E-11</v>
      </c>
      <c r="AG810" s="51">
        <f t="shared" si="84"/>
        <v>5.1431326109964725E-15</v>
      </c>
    </row>
    <row r="811" spans="1:33" s="1" customFormat="1">
      <c r="A811" s="18">
        <v>39266</v>
      </c>
      <c r="B811" s="19">
        <v>18206.490000000002</v>
      </c>
      <c r="C811" s="19">
        <v>18230.89</v>
      </c>
      <c r="D811" s="19">
        <v>18146.740000000002</v>
      </c>
      <c r="E811" s="19">
        <v>18149.900000000001</v>
      </c>
      <c r="F811" s="19">
        <f t="shared" si="80"/>
        <v>1.9834820026568646E-2</v>
      </c>
      <c r="G811" s="19"/>
      <c r="H811" s="19"/>
      <c r="I811" s="19"/>
      <c r="J811" s="19"/>
      <c r="K811" s="19"/>
      <c r="L811" s="19"/>
      <c r="M811" s="19"/>
      <c r="N811" s="51">
        <f t="shared" si="81"/>
        <v>1.1573829290265525E-5</v>
      </c>
      <c r="O811" s="51">
        <f t="shared" si="82"/>
        <v>2.617998719854523E-7</v>
      </c>
      <c r="Q811" s="11">
        <v>39266</v>
      </c>
      <c r="R811" s="10">
        <v>7820</v>
      </c>
      <c r="S811" s="10">
        <v>7860</v>
      </c>
      <c r="T811" s="10">
        <v>7770</v>
      </c>
      <c r="U811" s="10">
        <v>7830</v>
      </c>
      <c r="V811" s="10">
        <v>9592200</v>
      </c>
      <c r="W811" s="10">
        <v>7830</v>
      </c>
      <c r="X811" s="19">
        <f t="shared" si="83"/>
        <v>0.38314176245210724</v>
      </c>
      <c r="AF811" s="51">
        <f t="shared" si="85"/>
        <v>5.6362313732757324E-2</v>
      </c>
      <c r="AG811" s="51">
        <f t="shared" si="84"/>
        <v>2.1609849920485303E-2</v>
      </c>
    </row>
    <row r="812" spans="1:33" s="1" customFormat="1">
      <c r="A812" s="18">
        <v>39267</v>
      </c>
      <c r="B812" s="19">
        <v>18158.77</v>
      </c>
      <c r="C812" s="19">
        <v>18207.97</v>
      </c>
      <c r="D812" s="19">
        <v>18143.580000000002</v>
      </c>
      <c r="E812" s="19">
        <v>18168.72</v>
      </c>
      <c r="F812" s="19">
        <f t="shared" si="80"/>
        <v>0.10358462236194795</v>
      </c>
      <c r="G812" s="19"/>
      <c r="H812" s="19"/>
      <c r="I812" s="19"/>
      <c r="J812" s="19"/>
      <c r="K812" s="19"/>
      <c r="L812" s="19"/>
      <c r="M812" s="19"/>
      <c r="N812" s="51">
        <f t="shared" si="81"/>
        <v>1.203524405560204E-3</v>
      </c>
      <c r="O812" s="51">
        <f t="shared" si="82"/>
        <v>1.2801863788491506E-4</v>
      </c>
      <c r="Q812" s="11">
        <v>39267</v>
      </c>
      <c r="R812" s="10">
        <v>7840</v>
      </c>
      <c r="S812" s="10">
        <v>7880</v>
      </c>
      <c r="T812" s="10">
        <v>7820</v>
      </c>
      <c r="U812" s="10">
        <v>7850</v>
      </c>
      <c r="V812" s="10">
        <v>7694300</v>
      </c>
      <c r="W812" s="10">
        <v>7850</v>
      </c>
      <c r="X812" s="19">
        <f t="shared" si="83"/>
        <v>0.25477707006369427</v>
      </c>
      <c r="AF812" s="51">
        <f t="shared" si="85"/>
        <v>1.6590129129699895E-2</v>
      </c>
      <c r="AG812" s="51">
        <f t="shared" si="84"/>
        <v>4.2312272909657859E-3</v>
      </c>
    </row>
    <row r="813" spans="1:33" s="1" customFormat="1">
      <c r="A813" s="18">
        <v>39268</v>
      </c>
      <c r="B813" s="19">
        <v>18191.89</v>
      </c>
      <c r="C813" s="19">
        <v>18295.27</v>
      </c>
      <c r="D813" s="19">
        <v>18191.89</v>
      </c>
      <c r="E813" s="19">
        <v>18221.48</v>
      </c>
      <c r="F813" s="19">
        <f t="shared" si="80"/>
        <v>0.28954837916567921</v>
      </c>
      <c r="G813" s="19"/>
      <c r="H813" s="19"/>
      <c r="I813" s="19"/>
      <c r="J813" s="19"/>
      <c r="K813" s="19"/>
      <c r="L813" s="19"/>
      <c r="M813" s="19"/>
      <c r="N813" s="51">
        <f t="shared" si="81"/>
        <v>2.4982504015152788E-2</v>
      </c>
      <c r="O813" s="51">
        <f t="shared" si="82"/>
        <v>7.3032239986012271E-3</v>
      </c>
      <c r="Q813" s="11">
        <v>39268</v>
      </c>
      <c r="R813" s="10">
        <v>7840</v>
      </c>
      <c r="S813" s="10">
        <v>7870</v>
      </c>
      <c r="T813" s="10">
        <v>7820</v>
      </c>
      <c r="U813" s="10">
        <v>7840</v>
      </c>
      <c r="V813" s="10">
        <v>5566500</v>
      </c>
      <c r="W813" s="10">
        <v>7840</v>
      </c>
      <c r="X813" s="19">
        <f t="shared" si="83"/>
        <v>-0.12755102040816327</v>
      </c>
      <c r="AF813" s="51">
        <f t="shared" si="85"/>
        <v>-2.0621178792193128E-3</v>
      </c>
      <c r="AG813" s="51">
        <f t="shared" si="84"/>
        <v>2.6247300915943031E-4</v>
      </c>
    </row>
    <row r="814" spans="1:33" s="1" customFormat="1">
      <c r="A814" s="18">
        <v>39269</v>
      </c>
      <c r="B814" s="19">
        <v>18184.64</v>
      </c>
      <c r="C814" s="19">
        <v>18184.64</v>
      </c>
      <c r="D814" s="19">
        <v>18086.009999999998</v>
      </c>
      <c r="E814" s="19">
        <v>18140.939999999999</v>
      </c>
      <c r="F814" s="19">
        <f t="shared" si="80"/>
        <v>-0.44396817364481045</v>
      </c>
      <c r="G814" s="19"/>
      <c r="H814" s="19"/>
      <c r="I814" s="19"/>
      <c r="J814" s="19"/>
      <c r="K814" s="19"/>
      <c r="L814" s="19"/>
      <c r="M814" s="19"/>
      <c r="N814" s="51">
        <f t="shared" si="81"/>
        <v>-8.5872939079940661E-2</v>
      </c>
      <c r="O814" s="51">
        <f t="shared" si="82"/>
        <v>3.7885681426064285E-2</v>
      </c>
      <c r="Q814" s="11">
        <v>39269</v>
      </c>
      <c r="R814" s="10">
        <v>7840</v>
      </c>
      <c r="S814" s="10">
        <v>7840</v>
      </c>
      <c r="T814" s="10">
        <v>7730</v>
      </c>
      <c r="U814" s="10">
        <v>7780</v>
      </c>
      <c r="V814" s="10">
        <v>6786400</v>
      </c>
      <c r="W814" s="10">
        <v>7780</v>
      </c>
      <c r="X814" s="19">
        <f t="shared" si="83"/>
        <v>-0.77120822622107965</v>
      </c>
      <c r="AF814" s="51">
        <f t="shared" si="85"/>
        <v>-0.45820778392296374</v>
      </c>
      <c r="AG814" s="51">
        <f t="shared" si="84"/>
        <v>0.35325090526443792</v>
      </c>
    </row>
    <row r="815" spans="1:33" s="1" customFormat="1">
      <c r="A815" s="18">
        <v>39272</v>
      </c>
      <c r="B815" s="19">
        <v>18226.07</v>
      </c>
      <c r="C815" s="19">
        <v>18282.150000000001</v>
      </c>
      <c r="D815" s="19">
        <v>18213.59</v>
      </c>
      <c r="E815" s="19">
        <v>18261.98</v>
      </c>
      <c r="F815" s="19">
        <f t="shared" si="80"/>
        <v>0.6627977908200583</v>
      </c>
      <c r="G815" s="19"/>
      <c r="H815" s="19"/>
      <c r="I815" s="19"/>
      <c r="J815" s="19"/>
      <c r="K815" s="19"/>
      <c r="L815" s="19"/>
      <c r="M815" s="19"/>
      <c r="N815" s="51">
        <f t="shared" si="81"/>
        <v>0.29485369915693332</v>
      </c>
      <c r="O815" s="51">
        <f t="shared" si="82"/>
        <v>0.19624959730056485</v>
      </c>
      <c r="Q815" s="11">
        <v>39272</v>
      </c>
      <c r="R815" s="10">
        <v>7800</v>
      </c>
      <c r="S815" s="10">
        <v>7850</v>
      </c>
      <c r="T815" s="10">
        <v>7790</v>
      </c>
      <c r="U815" s="10">
        <v>7830</v>
      </c>
      <c r="V815" s="10">
        <v>4628000</v>
      </c>
      <c r="W815" s="10">
        <v>7830</v>
      </c>
      <c r="X815" s="19">
        <f t="shared" si="83"/>
        <v>0.63856960408684549</v>
      </c>
      <c r="AF815" s="51">
        <f t="shared" si="85"/>
        <v>0.2607179929490453</v>
      </c>
      <c r="AG815" s="51">
        <f t="shared" si="84"/>
        <v>0.16655640522877505</v>
      </c>
    </row>
    <row r="816" spans="1:33" s="1" customFormat="1">
      <c r="A816" s="18">
        <v>39273</v>
      </c>
      <c r="B816" s="19">
        <v>18244.689999999999</v>
      </c>
      <c r="C816" s="19">
        <v>18259.810000000001</v>
      </c>
      <c r="D816" s="19">
        <v>18204.04</v>
      </c>
      <c r="E816" s="19">
        <v>18252.669999999998</v>
      </c>
      <c r="F816" s="19">
        <f t="shared" si="80"/>
        <v>-5.1006236347894911E-2</v>
      </c>
      <c r="G816" s="19"/>
      <c r="H816" s="19"/>
      <c r="I816" s="19"/>
      <c r="J816" s="19"/>
      <c r="K816" s="19"/>
      <c r="L816" s="19"/>
      <c r="M816" s="19"/>
      <c r="N816" s="51">
        <f t="shared" si="81"/>
        <v>-1.1212707749028537E-4</v>
      </c>
      <c r="O816" s="51">
        <f t="shared" si="82"/>
        <v>5.4068875446373148E-6</v>
      </c>
      <c r="Q816" s="11">
        <v>39273</v>
      </c>
      <c r="R816" s="10">
        <v>7790</v>
      </c>
      <c r="S816" s="10">
        <v>7810</v>
      </c>
      <c r="T816" s="10">
        <v>7730</v>
      </c>
      <c r="U816" s="10">
        <v>7790</v>
      </c>
      <c r="V816" s="10">
        <v>5970700</v>
      </c>
      <c r="W816" s="10">
        <v>7790</v>
      </c>
      <c r="X816" s="19">
        <f t="shared" si="83"/>
        <v>-0.51347881899871628</v>
      </c>
      <c r="AF816" s="51">
        <f t="shared" si="85"/>
        <v>-0.13517236829072352</v>
      </c>
      <c r="AG816" s="51">
        <f t="shared" si="84"/>
        <v>6.9371949174524702E-2</v>
      </c>
    </row>
    <row r="817" spans="1:33" s="1" customFormat="1">
      <c r="A817" s="18">
        <v>39274</v>
      </c>
      <c r="B817" s="19">
        <v>18116.66</v>
      </c>
      <c r="C817" s="19">
        <v>18116.66</v>
      </c>
      <c r="D817" s="19">
        <v>18028.87</v>
      </c>
      <c r="E817" s="19">
        <v>18049.509999999998</v>
      </c>
      <c r="F817" s="19">
        <f t="shared" si="80"/>
        <v>-1.125570721864471</v>
      </c>
      <c r="G817" s="19"/>
      <c r="H817" s="19"/>
      <c r="I817" s="19"/>
      <c r="J817" s="19"/>
      <c r="K817" s="19"/>
      <c r="L817" s="19"/>
      <c r="M817" s="19"/>
      <c r="N817" s="51">
        <f t="shared" si="81"/>
        <v>-1.4154366918076897</v>
      </c>
      <c r="O817" s="51">
        <f t="shared" si="82"/>
        <v>1.5892318709475488</v>
      </c>
      <c r="Q817" s="11">
        <v>39274</v>
      </c>
      <c r="R817" s="10">
        <v>7660</v>
      </c>
      <c r="S817" s="10">
        <v>7720</v>
      </c>
      <c r="T817" s="10">
        <v>7650</v>
      </c>
      <c r="U817" s="10">
        <v>7660</v>
      </c>
      <c r="V817" s="10">
        <v>8952000</v>
      </c>
      <c r="W817" s="10">
        <v>7660</v>
      </c>
      <c r="X817" s="19">
        <f t="shared" si="83"/>
        <v>-1.6971279373368149</v>
      </c>
      <c r="AF817" s="51">
        <f t="shared" si="85"/>
        <v>-4.8858276587159688</v>
      </c>
      <c r="AG817" s="51">
        <f t="shared" si="84"/>
        <v>8.2905662029454739</v>
      </c>
    </row>
    <row r="818" spans="1:33" s="1" customFormat="1">
      <c r="A818" s="18">
        <v>39275</v>
      </c>
      <c r="B818" s="19">
        <v>18105.89</v>
      </c>
      <c r="C818" s="19">
        <v>18130.439999999999</v>
      </c>
      <c r="D818" s="19">
        <v>17919.169999999998</v>
      </c>
      <c r="E818" s="19">
        <v>17984.14</v>
      </c>
      <c r="F818" s="19">
        <f t="shared" si="80"/>
        <v>-0.36348693904739943</v>
      </c>
      <c r="G818" s="19"/>
      <c r="H818" s="19"/>
      <c r="I818" s="19"/>
      <c r="J818" s="19"/>
      <c r="K818" s="19"/>
      <c r="L818" s="19"/>
      <c r="M818" s="19"/>
      <c r="N818" s="51">
        <f t="shared" si="81"/>
        <v>-4.6929381079232869E-2</v>
      </c>
      <c r="O818" s="51">
        <f t="shared" si="82"/>
        <v>1.6927510901802511E-2</v>
      </c>
      <c r="Q818" s="11">
        <v>39275</v>
      </c>
      <c r="R818" s="10">
        <v>7660</v>
      </c>
      <c r="S818" s="10">
        <v>7680</v>
      </c>
      <c r="T818" s="10">
        <v>7610</v>
      </c>
      <c r="U818" s="10">
        <v>7630</v>
      </c>
      <c r="V818" s="10">
        <v>8214500</v>
      </c>
      <c r="W818" s="10">
        <v>7630</v>
      </c>
      <c r="X818" s="19">
        <f t="shared" si="83"/>
        <v>-0.39318479685452157</v>
      </c>
      <c r="AF818" s="51">
        <f t="shared" si="85"/>
        <v>-6.0660006903880945E-2</v>
      </c>
      <c r="AG818" s="51">
        <f t="shared" si="84"/>
        <v>2.3834347878078865E-2</v>
      </c>
    </row>
    <row r="819" spans="1:33" s="1" customFormat="1">
      <c r="A819" s="18">
        <v>39276</v>
      </c>
      <c r="B819" s="19">
        <v>18161.02</v>
      </c>
      <c r="C819" s="19">
        <v>18268.64</v>
      </c>
      <c r="D819" s="19">
        <v>18150.990000000002</v>
      </c>
      <c r="E819" s="19">
        <v>18238.95</v>
      </c>
      <c r="F819" s="19">
        <f t="shared" si="80"/>
        <v>1.397065072276646</v>
      </c>
      <c r="G819" s="19"/>
      <c r="H819" s="19"/>
      <c r="I819" s="19"/>
      <c r="J819" s="19"/>
      <c r="K819" s="19"/>
      <c r="L819" s="19"/>
      <c r="M819" s="19"/>
      <c r="N819" s="51">
        <f t="shared" si="81"/>
        <v>2.743119502966533</v>
      </c>
      <c r="O819" s="51">
        <f t="shared" si="82"/>
        <v>3.8399564934434598</v>
      </c>
      <c r="Q819" s="11">
        <v>39276</v>
      </c>
      <c r="R819" s="10">
        <v>7680</v>
      </c>
      <c r="S819" s="10">
        <v>7700</v>
      </c>
      <c r="T819" s="10">
        <v>7630</v>
      </c>
      <c r="U819" s="10">
        <v>7680</v>
      </c>
      <c r="V819" s="10">
        <v>9529600</v>
      </c>
      <c r="W819" s="10">
        <v>7680</v>
      </c>
      <c r="X819" s="19">
        <f t="shared" si="83"/>
        <v>0.65104166666666674</v>
      </c>
      <c r="AF819" s="51">
        <f t="shared" si="85"/>
        <v>0.27628809205804428</v>
      </c>
      <c r="AG819" s="51">
        <f t="shared" si="84"/>
        <v>0.17994904926418262</v>
      </c>
    </row>
    <row r="820" spans="1:33" s="1" customFormat="1">
      <c r="A820" s="18">
        <v>39280</v>
      </c>
      <c r="B820" s="19">
        <v>18269.36</v>
      </c>
      <c r="C820" s="19">
        <v>18269.36</v>
      </c>
      <c r="D820" s="19">
        <v>18167.82</v>
      </c>
      <c r="E820" s="19">
        <v>18217.27</v>
      </c>
      <c r="F820" s="19">
        <f t="shared" si="80"/>
        <v>-0.11900795234412341</v>
      </c>
      <c r="G820" s="19"/>
      <c r="H820" s="19"/>
      <c r="I820" s="19"/>
      <c r="J820" s="19"/>
      <c r="K820" s="19"/>
      <c r="L820" s="19"/>
      <c r="M820" s="19"/>
      <c r="N820" s="51">
        <f t="shared" si="81"/>
        <v>-1.569906669644538E-3</v>
      </c>
      <c r="O820" s="51">
        <f t="shared" si="82"/>
        <v>1.8245892538918591E-4</v>
      </c>
      <c r="Q820" s="11">
        <v>39280</v>
      </c>
      <c r="R820" s="10">
        <v>7640</v>
      </c>
      <c r="S820" s="10">
        <v>7650</v>
      </c>
      <c r="T820" s="10">
        <v>7510</v>
      </c>
      <c r="U820" s="10">
        <v>7560</v>
      </c>
      <c r="V820" s="10">
        <v>10635700</v>
      </c>
      <c r="W820" s="10">
        <v>7560</v>
      </c>
      <c r="X820" s="19">
        <f t="shared" si="83"/>
        <v>-1.5873015873015872</v>
      </c>
      <c r="AF820" s="51">
        <f t="shared" si="85"/>
        <v>-3.9972243123556974</v>
      </c>
      <c r="AG820" s="51">
        <f t="shared" si="84"/>
        <v>6.3437300481088883</v>
      </c>
    </row>
    <row r="821" spans="1:33" s="1" customFormat="1">
      <c r="A821" s="18">
        <v>39281</v>
      </c>
      <c r="B821" s="19">
        <v>18136.060000000001</v>
      </c>
      <c r="C821" s="19">
        <v>18136.060000000001</v>
      </c>
      <c r="D821" s="19">
        <v>17964.28</v>
      </c>
      <c r="E821" s="19">
        <v>18015.580000000002</v>
      </c>
      <c r="F821" s="19">
        <f t="shared" si="80"/>
        <v>-1.1195309837374021</v>
      </c>
      <c r="G821" s="19"/>
      <c r="H821" s="19"/>
      <c r="I821" s="19"/>
      <c r="J821" s="19"/>
      <c r="K821" s="19"/>
      <c r="L821" s="19"/>
      <c r="M821" s="19"/>
      <c r="N821" s="51">
        <f t="shared" si="81"/>
        <v>-1.3927174033454646</v>
      </c>
      <c r="O821" s="51">
        <f t="shared" si="82"/>
        <v>1.5553113336511963</v>
      </c>
      <c r="Q821" s="11">
        <v>39281</v>
      </c>
      <c r="R821" s="10">
        <v>7520</v>
      </c>
      <c r="S821" s="10">
        <v>7530</v>
      </c>
      <c r="T821" s="10">
        <v>7430</v>
      </c>
      <c r="U821" s="10">
        <v>7460</v>
      </c>
      <c r="V821" s="10">
        <v>11655300</v>
      </c>
      <c r="W821" s="10">
        <v>7460</v>
      </c>
      <c r="X821" s="19">
        <f t="shared" si="83"/>
        <v>-1.3404825737265416</v>
      </c>
      <c r="AF821" s="51">
        <f t="shared" si="85"/>
        <v>-2.4072611406552684</v>
      </c>
      <c r="AG821" s="51">
        <f t="shared" si="84"/>
        <v>3.2262469503302702</v>
      </c>
    </row>
    <row r="822" spans="1:33" s="1" customFormat="1">
      <c r="A822" s="18">
        <v>39282</v>
      </c>
      <c r="B822" s="19">
        <v>18095.95</v>
      </c>
      <c r="C822" s="19">
        <v>18131.12</v>
      </c>
      <c r="D822" s="19">
        <v>18037.330000000002</v>
      </c>
      <c r="E822" s="19">
        <v>18116.57</v>
      </c>
      <c r="F822" s="19">
        <f t="shared" si="80"/>
        <v>0.55744547670998401</v>
      </c>
      <c r="G822" s="19"/>
      <c r="H822" s="19"/>
      <c r="I822" s="19"/>
      <c r="J822" s="19"/>
      <c r="K822" s="19"/>
      <c r="L822" s="19"/>
      <c r="M822" s="19"/>
      <c r="N822" s="51">
        <f t="shared" si="81"/>
        <v>0.17583307927699446</v>
      </c>
      <c r="O822" s="51">
        <f t="shared" si="82"/>
        <v>9.8507079243428872E-2</v>
      </c>
      <c r="Q822" s="11">
        <v>39282</v>
      </c>
      <c r="R822" s="10">
        <v>7410</v>
      </c>
      <c r="S822" s="10">
        <v>7550</v>
      </c>
      <c r="T822" s="10">
        <v>7410</v>
      </c>
      <c r="U822" s="10">
        <v>7540</v>
      </c>
      <c r="V822" s="10">
        <v>7731800</v>
      </c>
      <c r="W822" s="10">
        <v>7540</v>
      </c>
      <c r="X822" s="19">
        <f t="shared" si="83"/>
        <v>1.0610079575596816</v>
      </c>
      <c r="AF822" s="51">
        <f t="shared" si="85"/>
        <v>1.195321493702479</v>
      </c>
      <c r="AG822" s="51">
        <f t="shared" si="84"/>
        <v>1.2685657210719925</v>
      </c>
    </row>
    <row r="823" spans="1:33" s="1" customFormat="1">
      <c r="A823" s="18">
        <v>39283</v>
      </c>
      <c r="B823" s="19">
        <v>18148.599999999999</v>
      </c>
      <c r="C823" s="19">
        <v>18223.04</v>
      </c>
      <c r="D823" s="19">
        <v>18124.740000000002</v>
      </c>
      <c r="E823" s="19">
        <v>18157.93</v>
      </c>
      <c r="F823" s="19">
        <f t="shared" si="80"/>
        <v>0.22777926779099039</v>
      </c>
      <c r="G823" s="19"/>
      <c r="H823" s="19"/>
      <c r="I823" s="19"/>
      <c r="J823" s="19"/>
      <c r="K823" s="19"/>
      <c r="L823" s="19"/>
      <c r="M823" s="19"/>
      <c r="N823" s="51">
        <f t="shared" si="81"/>
        <v>1.2256795855422933E-2</v>
      </c>
      <c r="O823" s="51">
        <f t="shared" si="82"/>
        <v>2.8259812125580263E-3</v>
      </c>
      <c r="Q823" s="11">
        <v>39283</v>
      </c>
      <c r="R823" s="10">
        <v>7530</v>
      </c>
      <c r="S823" s="10">
        <v>7630</v>
      </c>
      <c r="T823" s="10">
        <v>7530</v>
      </c>
      <c r="U823" s="10">
        <v>7560</v>
      </c>
      <c r="V823" s="10">
        <v>4659900</v>
      </c>
      <c r="W823" s="10">
        <v>7560</v>
      </c>
      <c r="X823" s="19">
        <f t="shared" si="83"/>
        <v>0.26455026455026454</v>
      </c>
      <c r="AF823" s="51">
        <f t="shared" si="85"/>
        <v>1.857132158552003E-2</v>
      </c>
      <c r="AG823" s="51">
        <f t="shared" si="84"/>
        <v>4.9180213967101307E-3</v>
      </c>
    </row>
    <row r="824" spans="1:33" s="1" customFormat="1">
      <c r="A824" s="18">
        <v>39286</v>
      </c>
      <c r="B824" s="19">
        <v>17995.71</v>
      </c>
      <c r="C824" s="19">
        <v>18009.47</v>
      </c>
      <c r="D824" s="19">
        <v>17892.75</v>
      </c>
      <c r="E824" s="19">
        <v>17963.64</v>
      </c>
      <c r="F824" s="19">
        <f t="shared" si="80"/>
        <v>-1.0815736676976431</v>
      </c>
      <c r="G824" s="19"/>
      <c r="H824" s="19"/>
      <c r="I824" s="19"/>
      <c r="J824" s="19"/>
      <c r="K824" s="19"/>
      <c r="L824" s="19"/>
      <c r="M824" s="19"/>
      <c r="N824" s="51">
        <f t="shared" si="81"/>
        <v>-1.2554774742265131</v>
      </c>
      <c r="O824" s="51">
        <f t="shared" si="82"/>
        <v>1.3543946616908478</v>
      </c>
      <c r="Q824" s="11">
        <v>39286</v>
      </c>
      <c r="R824" s="10">
        <v>7500</v>
      </c>
      <c r="S824" s="10">
        <v>7540</v>
      </c>
      <c r="T824" s="10">
        <v>7440</v>
      </c>
      <c r="U824" s="10">
        <v>7470</v>
      </c>
      <c r="V824" s="10">
        <v>5694800</v>
      </c>
      <c r="W824" s="10">
        <v>7470</v>
      </c>
      <c r="X824" s="19">
        <f t="shared" si="83"/>
        <v>-1.2048192771084338</v>
      </c>
      <c r="AF824" s="51">
        <f t="shared" si="85"/>
        <v>-1.7477370625701811</v>
      </c>
      <c r="AG824" s="51">
        <f t="shared" si="84"/>
        <v>2.1052392642411681</v>
      </c>
    </row>
    <row r="825" spans="1:33" s="1" customFormat="1">
      <c r="A825" s="18">
        <v>39287</v>
      </c>
      <c r="B825" s="19">
        <v>17998.759999999998</v>
      </c>
      <c r="C825" s="19">
        <v>18018.939999999999</v>
      </c>
      <c r="D825" s="19">
        <v>17906.11</v>
      </c>
      <c r="E825" s="19">
        <v>18002.03</v>
      </c>
      <c r="F825" s="19">
        <f t="shared" si="80"/>
        <v>0.21325372749628471</v>
      </c>
      <c r="G825" s="19"/>
      <c r="H825" s="19"/>
      <c r="I825" s="19"/>
      <c r="J825" s="19"/>
      <c r="K825" s="19"/>
      <c r="L825" s="19"/>
      <c r="M825" s="19"/>
      <c r="N825" s="51">
        <f t="shared" si="81"/>
        <v>1.008314100865202E-2</v>
      </c>
      <c r="O825" s="51">
        <f t="shared" si="82"/>
        <v>2.1783506396886279E-3</v>
      </c>
      <c r="Q825" s="11">
        <v>39287</v>
      </c>
      <c r="R825" s="10">
        <v>7490</v>
      </c>
      <c r="S825" s="10">
        <v>7530</v>
      </c>
      <c r="T825" s="10">
        <v>7450</v>
      </c>
      <c r="U825" s="10">
        <v>7510</v>
      </c>
      <c r="V825" s="10">
        <v>5848000</v>
      </c>
      <c r="W825" s="10">
        <v>7510</v>
      </c>
      <c r="X825" s="19">
        <f t="shared" si="83"/>
        <v>0.53262316910785623</v>
      </c>
      <c r="AF825" s="51">
        <f t="shared" si="85"/>
        <v>0.15132653066258339</v>
      </c>
      <c r="AG825" s="51">
        <f t="shared" si="84"/>
        <v>8.0640541236661728E-2</v>
      </c>
    </row>
    <row r="826" spans="1:33" s="1" customFormat="1">
      <c r="A826" s="18">
        <v>39288</v>
      </c>
      <c r="B826" s="19">
        <v>17810.97</v>
      </c>
      <c r="C826" s="19">
        <v>17881.310000000001</v>
      </c>
      <c r="D826" s="19">
        <v>17733.96</v>
      </c>
      <c r="E826" s="19">
        <v>17858.419999999998</v>
      </c>
      <c r="F826" s="19">
        <f t="shared" si="80"/>
        <v>-0.80415848658504274</v>
      </c>
      <c r="G826" s="19"/>
      <c r="H826" s="19"/>
      <c r="I826" s="19"/>
      <c r="J826" s="19"/>
      <c r="K826" s="19"/>
      <c r="L826" s="19"/>
      <c r="M826" s="19"/>
      <c r="N826" s="51">
        <f t="shared" si="81"/>
        <v>-0.51464130201149283</v>
      </c>
      <c r="O826" s="51">
        <f t="shared" si="82"/>
        <v>0.41241980842880016</v>
      </c>
      <c r="Q826" s="11">
        <v>39288</v>
      </c>
      <c r="R826" s="10">
        <v>7390</v>
      </c>
      <c r="S826" s="10">
        <v>7450</v>
      </c>
      <c r="T826" s="10">
        <v>7350</v>
      </c>
      <c r="U826" s="10">
        <v>7410</v>
      </c>
      <c r="V826" s="10">
        <v>7628800</v>
      </c>
      <c r="W826" s="10">
        <v>7410</v>
      </c>
      <c r="X826" s="19">
        <f t="shared" si="83"/>
        <v>-1.3495276653171391</v>
      </c>
      <c r="AF826" s="51">
        <f t="shared" si="85"/>
        <v>-2.456330544068932</v>
      </c>
      <c r="AG826" s="51">
        <f t="shared" si="84"/>
        <v>3.3142282245812962</v>
      </c>
    </row>
    <row r="827" spans="1:33" s="1" customFormat="1">
      <c r="A827" s="18">
        <v>39289</v>
      </c>
      <c r="B827" s="19">
        <v>17807.23</v>
      </c>
      <c r="C827" s="19">
        <v>17861.47</v>
      </c>
      <c r="D827" s="19">
        <v>17678.98</v>
      </c>
      <c r="E827" s="19">
        <v>17702.09</v>
      </c>
      <c r="F827" s="19">
        <f t="shared" si="80"/>
        <v>-0.88311606143680266</v>
      </c>
      <c r="G827" s="19"/>
      <c r="H827" s="19"/>
      <c r="I827" s="19"/>
      <c r="J827" s="19"/>
      <c r="K827" s="19"/>
      <c r="L827" s="19"/>
      <c r="M827" s="19"/>
      <c r="N827" s="51">
        <f t="shared" si="81"/>
        <v>-0.68224102232684369</v>
      </c>
      <c r="O827" s="51">
        <f t="shared" si="82"/>
        <v>0.60059784919473624</v>
      </c>
      <c r="Q827" s="11">
        <v>39289</v>
      </c>
      <c r="R827" s="10">
        <v>7370</v>
      </c>
      <c r="S827" s="10">
        <v>7470</v>
      </c>
      <c r="T827" s="10">
        <v>7330</v>
      </c>
      <c r="U827" s="10">
        <v>7380</v>
      </c>
      <c r="V827" s="10">
        <v>7614100</v>
      </c>
      <c r="W827" s="10">
        <v>7380</v>
      </c>
      <c r="X827" s="19">
        <f t="shared" si="83"/>
        <v>-0.40650406504065045</v>
      </c>
      <c r="AF827" s="51">
        <f t="shared" si="85"/>
        <v>-6.7040320067963538E-2</v>
      </c>
      <c r="AG827" s="51">
        <f t="shared" si="84"/>
        <v>2.7234209382099722E-2</v>
      </c>
    </row>
    <row r="828" spans="1:33" s="1" customFormat="1">
      <c r="A828" s="18">
        <v>39290</v>
      </c>
      <c r="B828" s="19">
        <v>17454.59</v>
      </c>
      <c r="C828" s="19">
        <v>17454.59</v>
      </c>
      <c r="D828" s="19">
        <v>17196.16</v>
      </c>
      <c r="E828" s="19">
        <v>17283.810000000001</v>
      </c>
      <c r="F828" s="19">
        <f t="shared" si="80"/>
        <v>-2.4200682604124832</v>
      </c>
      <c r="G828" s="19"/>
      <c r="H828" s="19"/>
      <c r="I828" s="19"/>
      <c r="J828" s="19"/>
      <c r="K828" s="19"/>
      <c r="L828" s="19"/>
      <c r="M828" s="19"/>
      <c r="N828" s="51">
        <f t="shared" si="81"/>
        <v>-14.12480768956819</v>
      </c>
      <c r="O828" s="51">
        <f t="shared" si="82"/>
        <v>34.143658821312201</v>
      </c>
      <c r="Q828" s="11">
        <v>39290</v>
      </c>
      <c r="R828" s="10">
        <v>7180</v>
      </c>
      <c r="S828" s="10">
        <v>7340</v>
      </c>
      <c r="T828" s="10">
        <v>7160</v>
      </c>
      <c r="U828" s="10">
        <v>7260</v>
      </c>
      <c r="V828" s="10">
        <v>10921500</v>
      </c>
      <c r="W828" s="10">
        <v>7260</v>
      </c>
      <c r="X828" s="19">
        <f t="shared" si="83"/>
        <v>-1.6528925619834711</v>
      </c>
      <c r="AF828" s="51">
        <f t="shared" si="85"/>
        <v>-4.5135968823926804</v>
      </c>
      <c r="AG828" s="51">
        <f t="shared" si="84"/>
        <v>7.4592819835902624</v>
      </c>
    </row>
    <row r="829" spans="1:33" s="1" customFormat="1">
      <c r="A829" s="18">
        <v>39293</v>
      </c>
      <c r="B829" s="19">
        <v>17138.53</v>
      </c>
      <c r="C829" s="19">
        <v>17289.3</v>
      </c>
      <c r="D829" s="19">
        <v>17042.66</v>
      </c>
      <c r="E829" s="19">
        <v>17289.3</v>
      </c>
      <c r="F829" s="19">
        <f t="shared" si="80"/>
        <v>3.1753743644901543E-2</v>
      </c>
      <c r="G829" s="19"/>
      <c r="H829" s="19"/>
      <c r="I829" s="19"/>
      <c r="J829" s="19"/>
      <c r="K829" s="19"/>
      <c r="L829" s="19"/>
      <c r="M829" s="19"/>
      <c r="N829" s="51">
        <f t="shared" si="81"/>
        <v>4.1202723057836759E-5</v>
      </c>
      <c r="O829" s="51">
        <f t="shared" si="82"/>
        <v>1.4230971828084708E-6</v>
      </c>
      <c r="Q829" s="11">
        <v>39293</v>
      </c>
      <c r="R829" s="10">
        <v>7160</v>
      </c>
      <c r="S829" s="10">
        <v>7270</v>
      </c>
      <c r="T829" s="10">
        <v>7110</v>
      </c>
      <c r="U829" s="10">
        <v>7270</v>
      </c>
      <c r="V829" s="10">
        <v>11266200</v>
      </c>
      <c r="W829" s="10">
        <v>7270</v>
      </c>
      <c r="X829" s="19">
        <f t="shared" si="83"/>
        <v>0.13755158184319119</v>
      </c>
      <c r="AF829" s="51">
        <f t="shared" si="85"/>
        <v>2.6177662954886909E-3</v>
      </c>
      <c r="AG829" s="51">
        <f t="shared" si="84"/>
        <v>3.6077892677516168E-4</v>
      </c>
    </row>
    <row r="830" spans="1:33" s="1" customFormat="1">
      <c r="A830" s="18">
        <v>39294</v>
      </c>
      <c r="B830" s="19">
        <v>17318.009999999998</v>
      </c>
      <c r="C830" s="19">
        <v>17318.009999999998</v>
      </c>
      <c r="D830" s="19">
        <v>17195.29</v>
      </c>
      <c r="E830" s="19">
        <v>17248.89</v>
      </c>
      <c r="F830" s="19">
        <f t="shared" si="80"/>
        <v>-0.23427594471296331</v>
      </c>
      <c r="G830" s="19"/>
      <c r="H830" s="19"/>
      <c r="I830" s="19"/>
      <c r="J830" s="19"/>
      <c r="K830" s="19"/>
      <c r="L830" s="19"/>
      <c r="M830" s="19"/>
      <c r="N830" s="51">
        <f t="shared" si="81"/>
        <v>-1.2405123154836594E-2</v>
      </c>
      <c r="O830" s="51">
        <f t="shared" si="82"/>
        <v>2.871671602888295E-3</v>
      </c>
      <c r="Q830" s="11">
        <v>39294</v>
      </c>
      <c r="R830" s="10">
        <v>7280</v>
      </c>
      <c r="S830" s="10">
        <v>7290</v>
      </c>
      <c r="T830" s="10">
        <v>7180</v>
      </c>
      <c r="U830" s="10">
        <v>7200</v>
      </c>
      <c r="V830" s="10">
        <v>7731000</v>
      </c>
      <c r="W830" s="10">
        <v>7200</v>
      </c>
      <c r="X830" s="19">
        <f t="shared" si="83"/>
        <v>-0.97222222222222221</v>
      </c>
      <c r="AF830" s="51">
        <f t="shared" si="85"/>
        <v>-0.91820087695665642</v>
      </c>
      <c r="AG830" s="51">
        <f t="shared" si="84"/>
        <v>0.89244940490845803</v>
      </c>
    </row>
    <row r="831" spans="1:33" s="1" customFormat="1">
      <c r="A831" s="18">
        <v>39295</v>
      </c>
      <c r="B831" s="19">
        <v>17169.2</v>
      </c>
      <c r="C831" s="19">
        <v>17169.2</v>
      </c>
      <c r="D831" s="19">
        <v>16845.54</v>
      </c>
      <c r="E831" s="19">
        <v>16870.98</v>
      </c>
      <c r="F831" s="19">
        <f t="shared" si="80"/>
        <v>-2.2400002845122207</v>
      </c>
      <c r="G831" s="19"/>
      <c r="H831" s="19"/>
      <c r="I831" s="19"/>
      <c r="J831" s="19"/>
      <c r="K831" s="19"/>
      <c r="L831" s="19"/>
      <c r="M831" s="19"/>
      <c r="N831" s="51">
        <f t="shared" si="81"/>
        <v>-11.197555812063154</v>
      </c>
      <c r="O831" s="51">
        <f t="shared" si="82"/>
        <v>25.051341138459367</v>
      </c>
      <c r="Q831" s="11">
        <v>39295</v>
      </c>
      <c r="R831" s="10">
        <v>7200</v>
      </c>
      <c r="S831" s="10">
        <v>7250</v>
      </c>
      <c r="T831" s="10">
        <v>7100</v>
      </c>
      <c r="U831" s="10">
        <v>7100</v>
      </c>
      <c r="V831" s="10">
        <v>8156400</v>
      </c>
      <c r="W831" s="10">
        <v>7100</v>
      </c>
      <c r="X831" s="19">
        <f t="shared" si="83"/>
        <v>-1.4084507042253522</v>
      </c>
      <c r="AF831" s="51">
        <f t="shared" si="85"/>
        <v>-2.7923972698024917</v>
      </c>
      <c r="AG831" s="51">
        <f t="shared" si="84"/>
        <v>3.9322061034126365</v>
      </c>
    </row>
    <row r="832" spans="1:33" s="1" customFormat="1">
      <c r="A832" s="18">
        <v>39296</v>
      </c>
      <c r="B832" s="19">
        <v>16956.330000000002</v>
      </c>
      <c r="C832" s="19">
        <v>16999.16</v>
      </c>
      <c r="D832" s="19">
        <v>16652.8</v>
      </c>
      <c r="E832" s="19">
        <v>16984.11</v>
      </c>
      <c r="F832" s="19">
        <f t="shared" si="80"/>
        <v>0.66609318945768137</v>
      </c>
      <c r="G832" s="19"/>
      <c r="H832" s="19"/>
      <c r="I832" s="19"/>
      <c r="J832" s="19"/>
      <c r="K832" s="19"/>
      <c r="L832" s="19"/>
      <c r="M832" s="19"/>
      <c r="N832" s="51">
        <f t="shared" si="81"/>
        <v>0.29925501039630059</v>
      </c>
      <c r="O832" s="51">
        <f t="shared" si="82"/>
        <v>0.20016519960847737</v>
      </c>
      <c r="Q832" s="11">
        <v>39296</v>
      </c>
      <c r="R832" s="10">
        <v>7050</v>
      </c>
      <c r="S832" s="10">
        <v>7090</v>
      </c>
      <c r="T832" s="10">
        <v>6950</v>
      </c>
      <c r="U832" s="10">
        <v>7070</v>
      </c>
      <c r="V832" s="10">
        <v>11386700</v>
      </c>
      <c r="W832" s="10">
        <v>7070</v>
      </c>
      <c r="X832" s="19">
        <f t="shared" si="83"/>
        <v>-0.42432814710042432</v>
      </c>
      <c r="AF832" s="51">
        <f t="shared" si="85"/>
        <v>-7.6257576725110174E-2</v>
      </c>
      <c r="AG832" s="51">
        <f t="shared" si="84"/>
        <v>3.2337814626348202E-2</v>
      </c>
    </row>
    <row r="833" spans="1:33" s="1" customFormat="1">
      <c r="A833" s="18">
        <v>39297</v>
      </c>
      <c r="B833" s="19">
        <v>17019.8</v>
      </c>
      <c r="C833" s="19">
        <v>17102.07</v>
      </c>
      <c r="D833" s="19">
        <v>16913.27</v>
      </c>
      <c r="E833" s="19">
        <v>16979.86</v>
      </c>
      <c r="F833" s="19">
        <f t="shared" si="80"/>
        <v>-2.502965277687802E-2</v>
      </c>
      <c r="G833" s="19"/>
      <c r="H833" s="19"/>
      <c r="I833" s="19"/>
      <c r="J833" s="19"/>
      <c r="K833" s="19"/>
      <c r="L833" s="19"/>
      <c r="M833" s="19"/>
      <c r="N833" s="51">
        <f t="shared" si="81"/>
        <v>-1.100695253852572E-5</v>
      </c>
      <c r="O833" s="51">
        <f t="shared" si="82"/>
        <v>2.4484399577401045E-7</v>
      </c>
      <c r="Q833" s="11">
        <v>39297</v>
      </c>
      <c r="R833" s="10">
        <v>7130</v>
      </c>
      <c r="S833" s="10">
        <v>7180</v>
      </c>
      <c r="T833" s="10">
        <v>7070</v>
      </c>
      <c r="U833" s="10">
        <v>7080</v>
      </c>
      <c r="V833" s="10">
        <v>6511100</v>
      </c>
      <c r="W833" s="10">
        <v>7080</v>
      </c>
      <c r="X833" s="19">
        <f t="shared" si="83"/>
        <v>0.14124293785310735</v>
      </c>
      <c r="AF833" s="51">
        <f t="shared" si="85"/>
        <v>2.833793276965312E-3</v>
      </c>
      <c r="AG833" s="51">
        <f t="shared" si="84"/>
        <v>4.0101217118234842E-4</v>
      </c>
    </row>
    <row r="834" spans="1:33" s="1" customFormat="1">
      <c r="A834" s="18">
        <v>39300</v>
      </c>
      <c r="B834" s="19">
        <v>16781.14</v>
      </c>
      <c r="C834" s="19">
        <v>16951.98</v>
      </c>
      <c r="D834" s="19">
        <v>16675.39</v>
      </c>
      <c r="E834" s="19">
        <v>16914.46</v>
      </c>
      <c r="F834" s="19">
        <f t="shared" si="80"/>
        <v>-0.38665142132826857</v>
      </c>
      <c r="G834" s="19"/>
      <c r="H834" s="19"/>
      <c r="I834" s="19"/>
      <c r="J834" s="19"/>
      <c r="K834" s="19"/>
      <c r="L834" s="19"/>
      <c r="M834" s="19"/>
      <c r="N834" s="51">
        <f t="shared" si="81"/>
        <v>-5.6563959661968477E-2</v>
      </c>
      <c r="O834" s="51">
        <f t="shared" si="82"/>
        <v>2.1712995307860548E-2</v>
      </c>
      <c r="Q834" s="11">
        <v>39300</v>
      </c>
      <c r="R834" s="10">
        <v>7100</v>
      </c>
      <c r="S834" s="10">
        <v>7220</v>
      </c>
      <c r="T834" s="10">
        <v>7060</v>
      </c>
      <c r="U834" s="10">
        <v>7180</v>
      </c>
      <c r="V834" s="10">
        <v>15341900</v>
      </c>
      <c r="W834" s="10">
        <v>7180</v>
      </c>
      <c r="X834" s="19">
        <f t="shared" si="83"/>
        <v>1.392757660167131</v>
      </c>
      <c r="AF834" s="51">
        <f t="shared" si="85"/>
        <v>2.7031936591023045</v>
      </c>
      <c r="AG834" s="51">
        <f t="shared" si="84"/>
        <v>3.7656175848209741</v>
      </c>
    </row>
    <row r="835" spans="1:33" s="1" customFormat="1">
      <c r="A835" s="18">
        <v>39301</v>
      </c>
      <c r="B835" s="19">
        <v>17009.63</v>
      </c>
      <c r="C835" s="19">
        <v>17049.45</v>
      </c>
      <c r="D835" s="19">
        <v>16863.46</v>
      </c>
      <c r="E835" s="19">
        <v>16921.77</v>
      </c>
      <c r="F835" s="19">
        <f t="shared" si="80"/>
        <v>4.3198790670250863E-2</v>
      </c>
      <c r="G835" s="19"/>
      <c r="H835" s="19"/>
      <c r="I835" s="19"/>
      <c r="J835" s="19"/>
      <c r="K835" s="19"/>
      <c r="L835" s="19"/>
      <c r="M835" s="19"/>
      <c r="N835" s="51">
        <f t="shared" si="81"/>
        <v>9.7234200770520703E-5</v>
      </c>
      <c r="O835" s="51">
        <f t="shared" si="82"/>
        <v>4.4712134025088319E-6</v>
      </c>
      <c r="Q835" s="11">
        <v>39301</v>
      </c>
      <c r="R835" s="10">
        <v>7250</v>
      </c>
      <c r="S835" s="10">
        <v>7300</v>
      </c>
      <c r="T835" s="10">
        <v>7200</v>
      </c>
      <c r="U835" s="10">
        <v>7250</v>
      </c>
      <c r="V835" s="10">
        <v>12406200</v>
      </c>
      <c r="W835" s="10">
        <v>7250</v>
      </c>
      <c r="X835" s="19">
        <f t="shared" si="83"/>
        <v>0.96551724137931039</v>
      </c>
      <c r="AF835" s="51">
        <f t="shared" si="85"/>
        <v>0.9008270538343115</v>
      </c>
      <c r="AG835" s="51">
        <f t="shared" si="84"/>
        <v>0.87000529143987793</v>
      </c>
    </row>
    <row r="836" spans="1:33" s="1" customFormat="1">
      <c r="A836" s="18">
        <v>39302</v>
      </c>
      <c r="B836" s="19">
        <v>16930.39</v>
      </c>
      <c r="C836" s="19">
        <v>17085.099999999999</v>
      </c>
      <c r="D836" s="19">
        <v>16911.68</v>
      </c>
      <c r="E836" s="19">
        <v>17029.28</v>
      </c>
      <c r="F836" s="19">
        <f t="shared" si="80"/>
        <v>0.63132440126651512</v>
      </c>
      <c r="G836" s="19"/>
      <c r="H836" s="19"/>
      <c r="I836" s="19"/>
      <c r="J836" s="19"/>
      <c r="K836" s="19"/>
      <c r="L836" s="19"/>
      <c r="M836" s="19"/>
      <c r="N836" s="51">
        <f t="shared" si="81"/>
        <v>0.25497225207599061</v>
      </c>
      <c r="O836" s="51">
        <f t="shared" si="82"/>
        <v>0.16168034476297785</v>
      </c>
      <c r="Q836" s="11">
        <v>39302</v>
      </c>
      <c r="R836" s="10">
        <v>7250</v>
      </c>
      <c r="S836" s="10">
        <v>7330</v>
      </c>
      <c r="T836" s="10">
        <v>7230</v>
      </c>
      <c r="U836" s="10">
        <v>7310</v>
      </c>
      <c r="V836" s="10">
        <v>7943500</v>
      </c>
      <c r="W836" s="10">
        <v>7310</v>
      </c>
      <c r="X836" s="19">
        <f t="shared" si="83"/>
        <v>0.82079343365253077</v>
      </c>
      <c r="AF836" s="51">
        <f t="shared" si="85"/>
        <v>0.55351148767055236</v>
      </c>
      <c r="AG836" s="51">
        <f t="shared" si="84"/>
        <v>0.45446682366454444</v>
      </c>
    </row>
    <row r="837" spans="1:33" s="1" customFormat="1">
      <c r="A837" s="18">
        <v>39303</v>
      </c>
      <c r="B837" s="19">
        <v>17170.36</v>
      </c>
      <c r="C837" s="19">
        <v>17274.330000000002</v>
      </c>
      <c r="D837" s="19">
        <v>17148.95</v>
      </c>
      <c r="E837" s="19">
        <v>17170.599999999999</v>
      </c>
      <c r="F837" s="19">
        <f t="shared" si="80"/>
        <v>0.82303472214133289</v>
      </c>
      <c r="G837" s="19"/>
      <c r="H837" s="19"/>
      <c r="I837" s="19"/>
      <c r="J837" s="19"/>
      <c r="K837" s="19"/>
      <c r="L837" s="19"/>
      <c r="M837" s="19"/>
      <c r="N837" s="51">
        <f t="shared" si="81"/>
        <v>0.56319140106661247</v>
      </c>
      <c r="O837" s="51">
        <f t="shared" si="82"/>
        <v>0.46509466056896775</v>
      </c>
      <c r="Q837" s="11">
        <v>39303</v>
      </c>
      <c r="R837" s="10">
        <v>7380</v>
      </c>
      <c r="S837" s="10">
        <v>7410</v>
      </c>
      <c r="T837" s="10">
        <v>7260</v>
      </c>
      <c r="U837" s="10">
        <v>7270</v>
      </c>
      <c r="V837" s="10">
        <v>10110500</v>
      </c>
      <c r="W837" s="10">
        <v>7270</v>
      </c>
      <c r="X837" s="19">
        <f t="shared" si="83"/>
        <v>-0.55020632737276476</v>
      </c>
      <c r="AF837" s="51">
        <f t="shared" si="85"/>
        <v>-0.1663192218633357</v>
      </c>
      <c r="AG837" s="51">
        <f t="shared" si="84"/>
        <v>9.1465348318829895E-2</v>
      </c>
    </row>
    <row r="838" spans="1:33" s="1" customFormat="1">
      <c r="A838" s="18">
        <v>39304</v>
      </c>
      <c r="B838" s="19">
        <v>16923.21</v>
      </c>
      <c r="C838" s="19">
        <v>16948.96</v>
      </c>
      <c r="D838" s="19">
        <v>16651.71</v>
      </c>
      <c r="E838" s="19">
        <v>16764.09</v>
      </c>
      <c r="F838" s="19">
        <f t="shared" si="80"/>
        <v>-2.4248855738665109</v>
      </c>
      <c r="G838" s="19"/>
      <c r="H838" s="19"/>
      <c r="I838" s="19"/>
      <c r="J838" s="19"/>
      <c r="K838" s="19"/>
      <c r="L838" s="19"/>
      <c r="M838" s="19"/>
      <c r="N838" s="51">
        <f t="shared" si="81"/>
        <v>-14.209422501130812</v>
      </c>
      <c r="O838" s="51">
        <f t="shared" si="82"/>
        <v>34.416648016917215</v>
      </c>
      <c r="Q838" s="11">
        <v>39304</v>
      </c>
      <c r="R838" s="10">
        <v>7070</v>
      </c>
      <c r="S838" s="10">
        <v>7150</v>
      </c>
      <c r="T838" s="10">
        <v>7060</v>
      </c>
      <c r="U838" s="10">
        <v>7090</v>
      </c>
      <c r="V838" s="10">
        <v>12233000</v>
      </c>
      <c r="W838" s="10">
        <v>7090</v>
      </c>
      <c r="X838" s="19">
        <f t="shared" si="83"/>
        <v>-2.5387870239774331</v>
      </c>
      <c r="AF838" s="51">
        <f t="shared" si="85"/>
        <v>-16.358420624764179</v>
      </c>
      <c r="AG838" s="51">
        <f t="shared" si="84"/>
        <v>41.52616526661086</v>
      </c>
    </row>
    <row r="839" spans="1:33" s="1" customFormat="1">
      <c r="A839" s="18">
        <v>39307</v>
      </c>
      <c r="B839" s="19">
        <v>16791.8</v>
      </c>
      <c r="C839" s="19">
        <v>16948.400000000001</v>
      </c>
      <c r="D839" s="19">
        <v>16725.55</v>
      </c>
      <c r="E839" s="19">
        <v>16800.05</v>
      </c>
      <c r="F839" s="19">
        <f t="shared" si="80"/>
        <v>0.21404698200302458</v>
      </c>
      <c r="G839" s="19"/>
      <c r="H839" s="19"/>
      <c r="I839" s="19"/>
      <c r="J839" s="19"/>
      <c r="K839" s="19"/>
      <c r="L839" s="19"/>
      <c r="M839" s="19"/>
      <c r="N839" s="51">
        <f t="shared" si="81"/>
        <v>1.0194619573501644E-2</v>
      </c>
      <c r="O839" s="51">
        <f t="shared" si="82"/>
        <v>2.2105212735545493E-3</v>
      </c>
      <c r="Q839" s="11">
        <v>39307</v>
      </c>
      <c r="R839" s="10">
        <v>7100</v>
      </c>
      <c r="S839" s="10">
        <v>7200</v>
      </c>
      <c r="T839" s="10">
        <v>7050</v>
      </c>
      <c r="U839" s="10">
        <v>7070</v>
      </c>
      <c r="V839" s="10">
        <v>8487800</v>
      </c>
      <c r="W839" s="10">
        <v>7070</v>
      </c>
      <c r="X839" s="19">
        <f t="shared" si="83"/>
        <v>-0.28288543140028288</v>
      </c>
      <c r="AF839" s="51">
        <f t="shared" si="85"/>
        <v>-2.2573441054564825E-2</v>
      </c>
      <c r="AG839" s="51">
        <f t="shared" si="84"/>
        <v>6.3796524940908849E-3</v>
      </c>
    </row>
    <row r="840" spans="1:33" s="1" customFormat="1">
      <c r="A840" s="18">
        <v>39308</v>
      </c>
      <c r="B840" s="19">
        <v>16824.63</v>
      </c>
      <c r="C840" s="19">
        <v>16855.05</v>
      </c>
      <c r="D840" s="19">
        <v>16747.939999999999</v>
      </c>
      <c r="E840" s="19">
        <v>16844.61</v>
      </c>
      <c r="F840" s="19">
        <f t="shared" si="80"/>
        <v>0.2645356585875322</v>
      </c>
      <c r="G840" s="19"/>
      <c r="H840" s="19"/>
      <c r="I840" s="19"/>
      <c r="J840" s="19"/>
      <c r="K840" s="19"/>
      <c r="L840" s="19"/>
      <c r="M840" s="19"/>
      <c r="N840" s="51">
        <f t="shared" si="81"/>
        <v>1.9102859551659173E-2</v>
      </c>
      <c r="O840" s="51">
        <f t="shared" si="82"/>
        <v>5.1065921923607576E-3</v>
      </c>
      <c r="Q840" s="11">
        <v>39308</v>
      </c>
      <c r="R840" s="10">
        <v>7100</v>
      </c>
      <c r="S840" s="10">
        <v>7110</v>
      </c>
      <c r="T840" s="10">
        <v>7020</v>
      </c>
      <c r="U840" s="10">
        <v>7060</v>
      </c>
      <c r="V840" s="10">
        <v>6064100</v>
      </c>
      <c r="W840" s="10">
        <v>7060</v>
      </c>
      <c r="X840" s="19">
        <f t="shared" si="83"/>
        <v>-0.14164305949008499</v>
      </c>
      <c r="AF840" s="51">
        <f t="shared" si="85"/>
        <v>-2.82566235599911E-3</v>
      </c>
      <c r="AG840" s="51">
        <f t="shared" si="84"/>
        <v>3.9947875515666641E-4</v>
      </c>
    </row>
    <row r="841" spans="1:33" s="1" customFormat="1">
      <c r="A841" s="18">
        <v>39309</v>
      </c>
      <c r="B841" s="19">
        <v>16659.07</v>
      </c>
      <c r="C841" s="19">
        <v>16667.36</v>
      </c>
      <c r="D841" s="19">
        <v>16433.3</v>
      </c>
      <c r="E841" s="19">
        <v>16475.61</v>
      </c>
      <c r="F841" s="19">
        <f t="shared" si="80"/>
        <v>-2.2396742821661837</v>
      </c>
      <c r="G841" s="19"/>
      <c r="H841" s="19"/>
      <c r="I841" s="19"/>
      <c r="J841" s="19"/>
      <c r="K841" s="19"/>
      <c r="L841" s="19"/>
      <c r="M841" s="19"/>
      <c r="N841" s="51">
        <f t="shared" si="81"/>
        <v>-11.192661471510862</v>
      </c>
      <c r="O841" s="51">
        <f t="shared" si="82"/>
        <v>25.036742611888933</v>
      </c>
      <c r="Q841" s="11">
        <v>39309</v>
      </c>
      <c r="R841" s="10">
        <v>6960</v>
      </c>
      <c r="S841" s="10">
        <v>6970</v>
      </c>
      <c r="T841" s="10">
        <v>6830</v>
      </c>
      <c r="U841" s="10">
        <v>6850</v>
      </c>
      <c r="V841" s="10">
        <v>12664400</v>
      </c>
      <c r="W841" s="10">
        <v>6850</v>
      </c>
      <c r="X841" s="19">
        <f t="shared" si="83"/>
        <v>-3.0656934306569341</v>
      </c>
      <c r="AF841" s="51">
        <f t="shared" si="85"/>
        <v>-28.805296764641888</v>
      </c>
      <c r="AG841" s="51">
        <f t="shared" si="84"/>
        <v>88.300495065703998</v>
      </c>
    </row>
    <row r="842" spans="1:33" s="1" customFormat="1">
      <c r="A842" s="18">
        <v>39310</v>
      </c>
      <c r="B842" s="19">
        <v>16296.4</v>
      </c>
      <c r="C842" s="19">
        <v>16296.4</v>
      </c>
      <c r="D842" s="19">
        <v>15859.46</v>
      </c>
      <c r="E842" s="19">
        <v>16148.49</v>
      </c>
      <c r="F842" s="19">
        <f t="shared" si="80"/>
        <v>-2.0257002357496017</v>
      </c>
      <c r="G842" s="19"/>
      <c r="H842" s="19"/>
      <c r="I842" s="19"/>
      <c r="J842" s="19"/>
      <c r="K842" s="19"/>
      <c r="L842" s="19"/>
      <c r="M842" s="19"/>
      <c r="N842" s="51">
        <f t="shared" si="81"/>
        <v>-8.2781434561512093</v>
      </c>
      <c r="O842" s="51">
        <f t="shared" si="82"/>
        <v>16.745981136150075</v>
      </c>
      <c r="Q842" s="11">
        <v>39310</v>
      </c>
      <c r="R842" s="10">
        <v>6650</v>
      </c>
      <c r="S842" s="10">
        <v>6700</v>
      </c>
      <c r="T842" s="10">
        <v>6540</v>
      </c>
      <c r="U842" s="10">
        <v>6670</v>
      </c>
      <c r="V842" s="10">
        <v>16574100</v>
      </c>
      <c r="W842" s="10">
        <v>6670</v>
      </c>
      <c r="X842" s="19">
        <f t="shared" si="83"/>
        <v>-2.6986506746626686</v>
      </c>
      <c r="AF842" s="51">
        <f t="shared" si="85"/>
        <v>-19.647654695965169</v>
      </c>
      <c r="AG842" s="51">
        <f t="shared" si="84"/>
        <v>53.016895003003057</v>
      </c>
    </row>
    <row r="843" spans="1:33" s="1" customFormat="1">
      <c r="A843" s="18">
        <v>39311</v>
      </c>
      <c r="B843" s="19">
        <v>16035.38</v>
      </c>
      <c r="C843" s="19">
        <v>16062.59</v>
      </c>
      <c r="D843" s="19">
        <v>15262.1</v>
      </c>
      <c r="E843" s="19">
        <v>15273.68</v>
      </c>
      <c r="F843" s="19">
        <f t="shared" si="80"/>
        <v>-5.7275653280676266</v>
      </c>
      <c r="G843" s="19"/>
      <c r="H843" s="19"/>
      <c r="I843" s="19"/>
      <c r="J843" s="19"/>
      <c r="K843" s="19"/>
      <c r="L843" s="19"/>
      <c r="M843" s="19"/>
      <c r="N843" s="51">
        <f t="shared" si="81"/>
        <v>-187.61883784930572</v>
      </c>
      <c r="O843" s="51">
        <f t="shared" si="82"/>
        <v>1074.076600704042</v>
      </c>
      <c r="Q843" s="11">
        <v>39311</v>
      </c>
      <c r="R843" s="10">
        <v>6370</v>
      </c>
      <c r="S843" s="10">
        <v>6410</v>
      </c>
      <c r="T843" s="10">
        <v>6130</v>
      </c>
      <c r="U843" s="10">
        <v>6190</v>
      </c>
      <c r="V843" s="10">
        <v>21622800</v>
      </c>
      <c r="W843" s="10">
        <v>6190</v>
      </c>
      <c r="X843" s="19">
        <f t="shared" si="83"/>
        <v>-7.754442649434572</v>
      </c>
      <c r="AF843" s="51">
        <f t="shared" si="85"/>
        <v>-466.2370363931629</v>
      </c>
      <c r="AG843" s="51">
        <f t="shared" si="84"/>
        <v>3615.2835025218592</v>
      </c>
    </row>
    <row r="844" spans="1:33" s="1" customFormat="1">
      <c r="A844" s="18">
        <v>39314</v>
      </c>
      <c r="B844" s="19">
        <v>15477.26</v>
      </c>
      <c r="C844" s="19">
        <v>15940.61</v>
      </c>
      <c r="D844" s="19">
        <v>15477.26</v>
      </c>
      <c r="E844" s="19">
        <v>15732.48</v>
      </c>
      <c r="F844" s="19">
        <f t="shared" si="80"/>
        <v>2.9162598649418228</v>
      </c>
      <c r="G844" s="19"/>
      <c r="H844" s="19"/>
      <c r="I844" s="19"/>
      <c r="J844" s="19"/>
      <c r="K844" s="19"/>
      <c r="L844" s="19"/>
      <c r="M844" s="19"/>
      <c r="N844" s="51">
        <f t="shared" si="81"/>
        <v>24.872668676913236</v>
      </c>
      <c r="O844" s="51">
        <f t="shared" si="82"/>
        <v>72.604439940197793</v>
      </c>
      <c r="Q844" s="11">
        <v>39314</v>
      </c>
      <c r="R844" s="10">
        <v>6490</v>
      </c>
      <c r="S844" s="10">
        <v>6580</v>
      </c>
      <c r="T844" s="10">
        <v>6450</v>
      </c>
      <c r="U844" s="10">
        <v>6450</v>
      </c>
      <c r="V844" s="10">
        <v>14419400</v>
      </c>
      <c r="W844" s="10">
        <v>6450</v>
      </c>
      <c r="X844" s="19">
        <f t="shared" si="83"/>
        <v>4.0310077519379846</v>
      </c>
      <c r="AF844" s="51">
        <f t="shared" si="85"/>
        <v>65.512994897818459</v>
      </c>
      <c r="AG844" s="51">
        <f t="shared" si="84"/>
        <v>264.10093451868318</v>
      </c>
    </row>
    <row r="845" spans="1:33" s="1" customFormat="1">
      <c r="A845" s="18">
        <v>39315</v>
      </c>
      <c r="B845" s="19">
        <v>15773.86</v>
      </c>
      <c r="C845" s="19">
        <v>16101.64</v>
      </c>
      <c r="D845" s="19">
        <v>15754.51</v>
      </c>
      <c r="E845" s="19">
        <v>15901.34</v>
      </c>
      <c r="F845" s="19">
        <f t="shared" ref="F845:F908" si="86">(E845-E844)/E845*100</f>
        <v>1.0619230832118587</v>
      </c>
      <c r="G845" s="19"/>
      <c r="H845" s="19"/>
      <c r="I845" s="19"/>
      <c r="J845" s="19"/>
      <c r="K845" s="19"/>
      <c r="L845" s="19"/>
      <c r="M845" s="19"/>
      <c r="N845" s="51">
        <f t="shared" ref="N845:N908" si="87">(F845-F$4)^3</f>
        <v>1.2069571682720559</v>
      </c>
      <c r="O845" s="51">
        <f t="shared" ref="O845:O908" si="88">(F845-F$4)^4</f>
        <v>1.2850572550861783</v>
      </c>
      <c r="Q845" s="11">
        <v>39315</v>
      </c>
      <c r="R845" s="10">
        <v>6630</v>
      </c>
      <c r="S845" s="10">
        <v>6660</v>
      </c>
      <c r="T845" s="10">
        <v>6550</v>
      </c>
      <c r="U845" s="10">
        <v>6580</v>
      </c>
      <c r="V845" s="10">
        <v>9878200</v>
      </c>
      <c r="W845" s="10">
        <v>6580</v>
      </c>
      <c r="X845" s="19">
        <f t="shared" ref="X845:X908" si="89">(W845-W844)/W845*100</f>
        <v>1.9756838905775076</v>
      </c>
      <c r="AF845" s="51">
        <f t="shared" si="85"/>
        <v>7.7148762800941126</v>
      </c>
      <c r="AG845" s="51">
        <f t="shared" ref="AG845:AG908" si="90">(X845-X$4)^4</f>
        <v>15.244222810922057</v>
      </c>
    </row>
    <row r="846" spans="1:33" s="1" customFormat="1">
      <c r="A846" s="18">
        <v>39316</v>
      </c>
      <c r="B846" s="19">
        <v>15866.6</v>
      </c>
      <c r="C846" s="19">
        <v>15957.96</v>
      </c>
      <c r="D846" s="19">
        <v>15787.96</v>
      </c>
      <c r="E846" s="19">
        <v>15900.64</v>
      </c>
      <c r="F846" s="19">
        <f t="shared" si="86"/>
        <v>-4.4023385222275802E-3</v>
      </c>
      <c r="G846" s="19"/>
      <c r="H846" s="19"/>
      <c r="I846" s="19"/>
      <c r="J846" s="19"/>
      <c r="K846" s="19"/>
      <c r="L846" s="19"/>
      <c r="M846" s="19"/>
      <c r="N846" s="51">
        <f t="shared" si="87"/>
        <v>-4.2292952526518815E-9</v>
      </c>
      <c r="O846" s="51">
        <f t="shared" si="88"/>
        <v>6.8394945291235096E-12</v>
      </c>
      <c r="Q846" s="11">
        <v>39316</v>
      </c>
      <c r="R846" s="10">
        <v>6540</v>
      </c>
      <c r="S846" s="10">
        <v>6560</v>
      </c>
      <c r="T846" s="10">
        <v>6480</v>
      </c>
      <c r="U846" s="10">
        <v>6550</v>
      </c>
      <c r="V846" s="10">
        <v>7066800</v>
      </c>
      <c r="W846" s="10">
        <v>6550</v>
      </c>
      <c r="X846" s="19">
        <f t="shared" si="89"/>
        <v>-0.45801526717557256</v>
      </c>
      <c r="AF846" s="51">
        <f t="shared" ref="AF846:AF909" si="91">(X846-X$4)^3</f>
        <v>-9.5913084133328635E-2</v>
      </c>
      <c r="AG846" s="51">
        <f t="shared" si="90"/>
        <v>4.390397154643224E-2</v>
      </c>
    </row>
    <row r="847" spans="1:33" s="1" customFormat="1">
      <c r="A847" s="18">
        <v>39317</v>
      </c>
      <c r="B847" s="19">
        <v>16093.82</v>
      </c>
      <c r="C847" s="19">
        <v>16333.36</v>
      </c>
      <c r="D847" s="19">
        <v>16093.82</v>
      </c>
      <c r="E847" s="19">
        <v>16316.32</v>
      </c>
      <c r="F847" s="19">
        <f t="shared" si="86"/>
        <v>2.5476332898594798</v>
      </c>
      <c r="G847" s="19"/>
      <c r="H847" s="19"/>
      <c r="I847" s="19"/>
      <c r="J847" s="19"/>
      <c r="K847" s="19"/>
      <c r="L847" s="19"/>
      <c r="M847" s="19"/>
      <c r="N847" s="51">
        <f t="shared" si="87"/>
        <v>16.58953939287769</v>
      </c>
      <c r="O847" s="51">
        <f t="shared" si="88"/>
        <v>42.310267463541216</v>
      </c>
      <c r="Q847" s="11">
        <v>39317</v>
      </c>
      <c r="R847" s="10">
        <v>6700</v>
      </c>
      <c r="S847" s="10">
        <v>6710</v>
      </c>
      <c r="T847" s="10">
        <v>6620</v>
      </c>
      <c r="U847" s="10">
        <v>6680</v>
      </c>
      <c r="V847" s="10">
        <v>8260400</v>
      </c>
      <c r="W847" s="10">
        <v>6680</v>
      </c>
      <c r="X847" s="19">
        <f t="shared" si="89"/>
        <v>1.9461077844311379</v>
      </c>
      <c r="AF847" s="51">
        <f t="shared" si="91"/>
        <v>7.3736062541335015</v>
      </c>
      <c r="AG847" s="51">
        <f t="shared" si="90"/>
        <v>14.3518071656944</v>
      </c>
    </row>
    <row r="848" spans="1:33" s="1" customFormat="1">
      <c r="A848" s="18">
        <v>39318</v>
      </c>
      <c r="B848" s="19">
        <v>16286.01</v>
      </c>
      <c r="C848" s="19">
        <v>16329.96</v>
      </c>
      <c r="D848" s="19">
        <v>16188.08</v>
      </c>
      <c r="E848" s="19">
        <v>16248.97</v>
      </c>
      <c r="F848" s="19">
        <f t="shared" si="86"/>
        <v>-0.41448781061199796</v>
      </c>
      <c r="G848" s="19"/>
      <c r="H848" s="19"/>
      <c r="I848" s="19"/>
      <c r="J848" s="19"/>
      <c r="K848" s="19"/>
      <c r="L848" s="19"/>
      <c r="M848" s="19"/>
      <c r="N848" s="51">
        <f t="shared" si="87"/>
        <v>-6.9783213715856232E-2</v>
      </c>
      <c r="O848" s="51">
        <f t="shared" si="88"/>
        <v>2.8729933544901904E-2</v>
      </c>
      <c r="Q848" s="11">
        <v>39318</v>
      </c>
      <c r="R848" s="10">
        <v>6690</v>
      </c>
      <c r="S848" s="10">
        <v>6700</v>
      </c>
      <c r="T848" s="10">
        <v>6620</v>
      </c>
      <c r="U848" s="10">
        <v>6660</v>
      </c>
      <c r="V848" s="10">
        <v>5278900</v>
      </c>
      <c r="W848" s="10">
        <v>6660</v>
      </c>
      <c r="X848" s="19">
        <f t="shared" si="89"/>
        <v>-0.3003003003003003</v>
      </c>
      <c r="AF848" s="51">
        <f t="shared" si="91"/>
        <v>-2.7008776638260606E-2</v>
      </c>
      <c r="AG848" s="51">
        <f t="shared" si="90"/>
        <v>8.1035108454865033E-3</v>
      </c>
    </row>
    <row r="849" spans="1:33" s="1" customFormat="1">
      <c r="A849" s="18">
        <v>39321</v>
      </c>
      <c r="B849" s="19">
        <v>16429.009999999998</v>
      </c>
      <c r="C849" s="19">
        <v>16504.72</v>
      </c>
      <c r="D849" s="19">
        <v>16263.95</v>
      </c>
      <c r="E849" s="19">
        <v>16301.39</v>
      </c>
      <c r="F849" s="19">
        <f t="shared" si="86"/>
        <v>0.32156766999624004</v>
      </c>
      <c r="G849" s="19"/>
      <c r="H849" s="19"/>
      <c r="I849" s="19"/>
      <c r="J849" s="19"/>
      <c r="K849" s="19"/>
      <c r="L849" s="19"/>
      <c r="M849" s="19"/>
      <c r="N849" s="51">
        <f t="shared" si="87"/>
        <v>3.4123463399543946E-2</v>
      </c>
      <c r="O849" s="51">
        <f t="shared" si="88"/>
        <v>1.106804217236962E-2</v>
      </c>
      <c r="Q849" s="11">
        <v>39321</v>
      </c>
      <c r="R849" s="10">
        <v>6760</v>
      </c>
      <c r="S849" s="10">
        <v>6790</v>
      </c>
      <c r="T849" s="10">
        <v>6670</v>
      </c>
      <c r="U849" s="10">
        <v>6700</v>
      </c>
      <c r="V849" s="10">
        <v>5839900</v>
      </c>
      <c r="W849" s="10">
        <v>6700</v>
      </c>
      <c r="X849" s="19">
        <f t="shared" si="89"/>
        <v>0.59701492537313439</v>
      </c>
      <c r="AF849" s="51">
        <f t="shared" si="91"/>
        <v>0.21307861138271716</v>
      </c>
      <c r="AG849" s="51">
        <f t="shared" si="90"/>
        <v>0.12726817324685621</v>
      </c>
    </row>
    <row r="850" spans="1:33" s="1" customFormat="1">
      <c r="A850" s="18">
        <v>39322</v>
      </c>
      <c r="B850" s="19">
        <v>16214.09</v>
      </c>
      <c r="C850" s="19">
        <v>16343.28</v>
      </c>
      <c r="D850" s="19">
        <v>16192.84</v>
      </c>
      <c r="E850" s="19">
        <v>16287.49</v>
      </c>
      <c r="F850" s="19">
        <f t="shared" si="86"/>
        <v>-8.5341571967194677E-2</v>
      </c>
      <c r="G850" s="19"/>
      <c r="H850" s="19"/>
      <c r="I850" s="19"/>
      <c r="J850" s="19"/>
      <c r="K850" s="19"/>
      <c r="L850" s="19"/>
      <c r="M850" s="19"/>
      <c r="N850" s="51">
        <f t="shared" si="87"/>
        <v>-5.6266812518403425E-4</v>
      </c>
      <c r="O850" s="51">
        <f t="shared" si="88"/>
        <v>4.6451857430201858E-5</v>
      </c>
      <c r="Q850" s="11">
        <v>39322</v>
      </c>
      <c r="R850" s="10">
        <v>6630</v>
      </c>
      <c r="S850" s="10">
        <v>6680</v>
      </c>
      <c r="T850" s="10">
        <v>6590</v>
      </c>
      <c r="U850" s="10">
        <v>6660</v>
      </c>
      <c r="V850" s="10">
        <v>4304900</v>
      </c>
      <c r="W850" s="10">
        <v>6660</v>
      </c>
      <c r="X850" s="19">
        <f t="shared" si="89"/>
        <v>-0.60060060060060061</v>
      </c>
      <c r="AF850" s="51">
        <f t="shared" si="91"/>
        <v>-0.21635962647491636</v>
      </c>
      <c r="AG850" s="51">
        <f t="shared" si="90"/>
        <v>0.12988778098449102</v>
      </c>
    </row>
    <row r="851" spans="1:33" s="1" customFormat="1">
      <c r="A851" s="18">
        <v>39323</v>
      </c>
      <c r="B851" s="19">
        <v>16068.1</v>
      </c>
      <c r="C851" s="19">
        <v>16068.1</v>
      </c>
      <c r="D851" s="19">
        <v>15830.28</v>
      </c>
      <c r="E851" s="19">
        <v>16012.83</v>
      </c>
      <c r="F851" s="19">
        <f t="shared" si="86"/>
        <v>-1.7152495842396369</v>
      </c>
      <c r="G851" s="19"/>
      <c r="H851" s="19"/>
      <c r="I851" s="19"/>
      <c r="J851" s="19"/>
      <c r="K851" s="19"/>
      <c r="L851" s="19"/>
      <c r="M851" s="19"/>
      <c r="N851" s="51">
        <f t="shared" si="87"/>
        <v>-5.0218607758856724</v>
      </c>
      <c r="O851" s="51">
        <f t="shared" si="88"/>
        <v>8.5997578854771213</v>
      </c>
      <c r="Q851" s="11">
        <v>39323</v>
      </c>
      <c r="R851" s="10">
        <v>6420</v>
      </c>
      <c r="S851" s="10">
        <v>6530</v>
      </c>
      <c r="T851" s="10">
        <v>6370</v>
      </c>
      <c r="U851" s="10">
        <v>6530</v>
      </c>
      <c r="V851" s="10">
        <v>10163100</v>
      </c>
      <c r="W851" s="10">
        <v>6530</v>
      </c>
      <c r="X851" s="19">
        <f t="shared" si="89"/>
        <v>-1.9908116385911179</v>
      </c>
      <c r="AF851" s="51">
        <f t="shared" si="91"/>
        <v>-7.8870617581601623</v>
      </c>
      <c r="AG851" s="51">
        <f t="shared" si="90"/>
        <v>15.699542205006257</v>
      </c>
    </row>
    <row r="852" spans="1:33" s="1" customFormat="1">
      <c r="A852" s="18">
        <v>39324</v>
      </c>
      <c r="B852" s="19">
        <v>16182.09</v>
      </c>
      <c r="C852" s="19">
        <v>16269.66</v>
      </c>
      <c r="D852" s="19">
        <v>16091.28</v>
      </c>
      <c r="E852" s="19">
        <v>16153.82</v>
      </c>
      <c r="F852" s="19">
        <f t="shared" si="86"/>
        <v>0.87279665119457672</v>
      </c>
      <c r="G852" s="19"/>
      <c r="H852" s="19"/>
      <c r="I852" s="19"/>
      <c r="J852" s="19"/>
      <c r="K852" s="19"/>
      <c r="L852" s="19"/>
      <c r="M852" s="19"/>
      <c r="N852" s="51">
        <f t="shared" si="87"/>
        <v>0.67125912817148237</v>
      </c>
      <c r="O852" s="51">
        <f t="shared" si="88"/>
        <v>0.58774228813241747</v>
      </c>
      <c r="Q852" s="11">
        <v>39324</v>
      </c>
      <c r="R852" s="10">
        <v>6610</v>
      </c>
      <c r="S852" s="10">
        <v>6620</v>
      </c>
      <c r="T852" s="10">
        <v>6490</v>
      </c>
      <c r="U852" s="10">
        <v>6520</v>
      </c>
      <c r="V852" s="10">
        <v>6750900</v>
      </c>
      <c r="W852" s="10">
        <v>6520</v>
      </c>
      <c r="X852" s="19">
        <f t="shared" si="89"/>
        <v>-0.15337423312883436</v>
      </c>
      <c r="AF852" s="51">
        <f t="shared" si="91"/>
        <v>-3.5890568380380007E-3</v>
      </c>
      <c r="AG852" s="51">
        <f t="shared" si="90"/>
        <v>5.4950769882902424E-4</v>
      </c>
    </row>
    <row r="853" spans="1:33" s="1" customFormat="1">
      <c r="A853" s="18">
        <v>39325</v>
      </c>
      <c r="B853" s="19">
        <v>16270.99</v>
      </c>
      <c r="C853" s="19">
        <v>16569.09</v>
      </c>
      <c r="D853" s="19">
        <v>16266.23</v>
      </c>
      <c r="E853" s="19">
        <v>16569.09</v>
      </c>
      <c r="F853" s="19">
        <f t="shared" si="86"/>
        <v>2.5062933450177436</v>
      </c>
      <c r="G853" s="19"/>
      <c r="H853" s="19"/>
      <c r="I853" s="19"/>
      <c r="J853" s="19"/>
      <c r="K853" s="19"/>
      <c r="L853" s="19"/>
      <c r="M853" s="19"/>
      <c r="N853" s="51">
        <f t="shared" si="87"/>
        <v>15.795840999792832</v>
      </c>
      <c r="O853" s="51">
        <f t="shared" si="88"/>
        <v>39.633005236731286</v>
      </c>
      <c r="Q853" s="11">
        <v>39325</v>
      </c>
      <c r="R853" s="10">
        <v>6600</v>
      </c>
      <c r="S853" s="10">
        <v>6760</v>
      </c>
      <c r="T853" s="10">
        <v>6570</v>
      </c>
      <c r="U853" s="10">
        <v>6760</v>
      </c>
      <c r="V853" s="10">
        <v>8104100</v>
      </c>
      <c r="W853" s="10">
        <v>6760</v>
      </c>
      <c r="X853" s="19">
        <f t="shared" si="89"/>
        <v>3.5502958579881656</v>
      </c>
      <c r="AF853" s="51">
        <f t="shared" si="91"/>
        <v>44.760188798245856</v>
      </c>
      <c r="AG853" s="51">
        <f t="shared" si="90"/>
        <v>158.92389957121742</v>
      </c>
    </row>
    <row r="854" spans="1:33" s="1" customFormat="1">
      <c r="A854" s="18">
        <v>39328</v>
      </c>
      <c r="B854" s="19">
        <v>16511.07</v>
      </c>
      <c r="C854" s="19">
        <v>16575.97</v>
      </c>
      <c r="D854" s="19">
        <v>16452.740000000002</v>
      </c>
      <c r="E854" s="19">
        <v>16524.93</v>
      </c>
      <c r="F854" s="19">
        <f t="shared" si="86"/>
        <v>-0.26723259947243261</v>
      </c>
      <c r="G854" s="19"/>
      <c r="H854" s="19"/>
      <c r="I854" s="19"/>
      <c r="J854" s="19"/>
      <c r="K854" s="19"/>
      <c r="L854" s="19"/>
      <c r="M854" s="19"/>
      <c r="N854" s="51">
        <f t="shared" si="87"/>
        <v>-1.849345534034709E-2</v>
      </c>
      <c r="O854" s="51">
        <f t="shared" si="88"/>
        <v>4.8905467765589612E-3</v>
      </c>
      <c r="Q854" s="11">
        <v>39328</v>
      </c>
      <c r="R854" s="10">
        <v>6760</v>
      </c>
      <c r="S854" s="10">
        <v>6770</v>
      </c>
      <c r="T854" s="10">
        <v>6690</v>
      </c>
      <c r="U854" s="10">
        <v>6740</v>
      </c>
      <c r="V854" s="10">
        <v>4836400</v>
      </c>
      <c r="W854" s="10">
        <v>6740</v>
      </c>
      <c r="X854" s="19">
        <f t="shared" si="89"/>
        <v>-0.29673590504451042</v>
      </c>
      <c r="AF854" s="51">
        <f t="shared" si="91"/>
        <v>-2.6057571750120863E-2</v>
      </c>
      <c r="AG854" s="51">
        <f t="shared" si="90"/>
        <v>7.7252389773402987E-3</v>
      </c>
    </row>
    <row r="855" spans="1:33" s="1" customFormat="1">
      <c r="A855" s="18">
        <v>39329</v>
      </c>
      <c r="B855" s="19">
        <v>16445.73</v>
      </c>
      <c r="C855" s="19">
        <v>16511.64</v>
      </c>
      <c r="D855" s="19">
        <v>16392.21</v>
      </c>
      <c r="E855" s="19">
        <v>16420.47</v>
      </c>
      <c r="F855" s="19">
        <f t="shared" si="86"/>
        <v>-0.6361571867309469</v>
      </c>
      <c r="G855" s="19"/>
      <c r="H855" s="19"/>
      <c r="I855" s="19"/>
      <c r="J855" s="19"/>
      <c r="K855" s="19"/>
      <c r="L855" s="19"/>
      <c r="M855" s="19"/>
      <c r="N855" s="51">
        <f t="shared" si="87"/>
        <v>-0.25408359213900206</v>
      </c>
      <c r="O855" s="51">
        <f t="shared" si="88"/>
        <v>0.1609294378547193</v>
      </c>
      <c r="Q855" s="11">
        <v>39329</v>
      </c>
      <c r="R855" s="10">
        <v>6720</v>
      </c>
      <c r="S855" s="10">
        <v>6750</v>
      </c>
      <c r="T855" s="10">
        <v>6690</v>
      </c>
      <c r="U855" s="10">
        <v>6740</v>
      </c>
      <c r="V855" s="10">
        <v>4211300</v>
      </c>
      <c r="W855" s="10">
        <v>6740</v>
      </c>
      <c r="X855" s="19">
        <f t="shared" si="89"/>
        <v>0</v>
      </c>
      <c r="AF855" s="51">
        <f t="shared" si="91"/>
        <v>1.9205286566845341E-11</v>
      </c>
      <c r="AG855" s="51">
        <f t="shared" si="90"/>
        <v>5.1431326109964725E-15</v>
      </c>
    </row>
    <row r="856" spans="1:33" s="1" customFormat="1">
      <c r="A856" s="18">
        <v>39330</v>
      </c>
      <c r="B856" s="19">
        <v>16506.11</v>
      </c>
      <c r="C856" s="19">
        <v>16553.22</v>
      </c>
      <c r="D856" s="19">
        <v>16154.9</v>
      </c>
      <c r="E856" s="19">
        <v>16158.45</v>
      </c>
      <c r="F856" s="19">
        <f t="shared" si="86"/>
        <v>-1.6215664249974497</v>
      </c>
      <c r="G856" s="19"/>
      <c r="H856" s="19"/>
      <c r="I856" s="19"/>
      <c r="J856" s="19"/>
      <c r="K856" s="19"/>
      <c r="L856" s="19"/>
      <c r="M856" s="19"/>
      <c r="N856" s="51">
        <f t="shared" si="87"/>
        <v>-4.241939814929375</v>
      </c>
      <c r="O856" s="51">
        <f t="shared" si="88"/>
        <v>6.8667726686443613</v>
      </c>
      <c r="Q856" s="11">
        <v>39330</v>
      </c>
      <c r="R856" s="10">
        <v>6790</v>
      </c>
      <c r="S856" s="10">
        <v>6790</v>
      </c>
      <c r="T856" s="10">
        <v>6650</v>
      </c>
      <c r="U856" s="10">
        <v>6670</v>
      </c>
      <c r="V856" s="10">
        <v>6916600</v>
      </c>
      <c r="W856" s="10">
        <v>6670</v>
      </c>
      <c r="X856" s="19">
        <f t="shared" si="89"/>
        <v>-1.0494752623688157</v>
      </c>
      <c r="AF856" s="51">
        <f t="shared" si="91"/>
        <v>-1.1550056672689657</v>
      </c>
      <c r="AG856" s="51">
        <f t="shared" si="90"/>
        <v>1.2118405677708064</v>
      </c>
    </row>
    <row r="857" spans="1:33" s="1" customFormat="1">
      <c r="A857" s="18">
        <v>39331</v>
      </c>
      <c r="B857" s="19">
        <v>16003.88</v>
      </c>
      <c r="C857" s="10">
        <v>16257</v>
      </c>
      <c r="D857" s="19">
        <v>15840.05</v>
      </c>
      <c r="E857" s="10">
        <v>16257</v>
      </c>
      <c r="F857" s="19">
        <f t="shared" si="86"/>
        <v>0.60620040597895841</v>
      </c>
      <c r="G857" s="19"/>
      <c r="H857" s="19"/>
      <c r="I857" s="19"/>
      <c r="J857" s="19"/>
      <c r="K857" s="19"/>
      <c r="L857" s="19"/>
      <c r="M857" s="19"/>
      <c r="N857" s="51">
        <f t="shared" si="87"/>
        <v>0.22585047760158528</v>
      </c>
      <c r="O857" s="51">
        <f t="shared" si="88"/>
        <v>0.13753968257986526</v>
      </c>
      <c r="Q857" s="11">
        <v>39331</v>
      </c>
      <c r="R857" s="10">
        <v>6580</v>
      </c>
      <c r="S857" s="10">
        <v>6680</v>
      </c>
      <c r="T857" s="10">
        <v>6550</v>
      </c>
      <c r="U857" s="10">
        <v>6630</v>
      </c>
      <c r="V857" s="10">
        <v>7566500</v>
      </c>
      <c r="W857" s="10">
        <v>6630</v>
      </c>
      <c r="X857" s="19">
        <f t="shared" si="89"/>
        <v>-0.60331825037707398</v>
      </c>
      <c r="AF857" s="51">
        <f t="shared" si="91"/>
        <v>-0.2193112666881514</v>
      </c>
      <c r="AG857" s="51">
        <f t="shared" si="90"/>
        <v>0.13225575864158978</v>
      </c>
    </row>
    <row r="858" spans="1:33" s="1" customFormat="1">
      <c r="A858" s="18">
        <v>39332</v>
      </c>
      <c r="B858" s="19">
        <v>16179.78</v>
      </c>
      <c r="C858" s="19">
        <v>16230.58</v>
      </c>
      <c r="D858" s="19">
        <v>16027.93</v>
      </c>
      <c r="E858" s="19">
        <v>16122.16</v>
      </c>
      <c r="F858" s="19">
        <f t="shared" si="86"/>
        <v>-0.83636435812571108</v>
      </c>
      <c r="G858" s="19"/>
      <c r="H858" s="19"/>
      <c r="I858" s="19"/>
      <c r="J858" s="19"/>
      <c r="K858" s="19"/>
      <c r="L858" s="19"/>
      <c r="M858" s="19"/>
      <c r="N858" s="51">
        <f t="shared" si="87"/>
        <v>-0.57921605792087849</v>
      </c>
      <c r="O858" s="51">
        <f t="shared" si="88"/>
        <v>0.48282245286894976</v>
      </c>
      <c r="Q858" s="11">
        <v>39332</v>
      </c>
      <c r="R858" s="10">
        <v>6560</v>
      </c>
      <c r="S858" s="10">
        <v>6630</v>
      </c>
      <c r="T858" s="10">
        <v>6530</v>
      </c>
      <c r="U858" s="10">
        <v>6600</v>
      </c>
      <c r="V858" s="10">
        <v>7153200</v>
      </c>
      <c r="W858" s="10">
        <v>6600</v>
      </c>
      <c r="X858" s="19">
        <f t="shared" si="89"/>
        <v>-0.45454545454545453</v>
      </c>
      <c r="AF858" s="51">
        <f t="shared" si="91"/>
        <v>-9.3748457544042194E-2</v>
      </c>
      <c r="AG858" s="51">
        <f t="shared" si="90"/>
        <v>4.2587829620903711E-2</v>
      </c>
    </row>
    <row r="859" spans="1:33" s="1" customFormat="1">
      <c r="A859" s="18">
        <v>39335</v>
      </c>
      <c r="B859" s="19">
        <v>15906.52</v>
      </c>
      <c r="C859" s="19">
        <v>15906.52</v>
      </c>
      <c r="D859" s="19">
        <v>15651.83</v>
      </c>
      <c r="E859" s="19">
        <v>15764.97</v>
      </c>
      <c r="F859" s="19">
        <f t="shared" si="86"/>
        <v>-2.2657195034307107</v>
      </c>
      <c r="G859" s="19"/>
      <c r="H859" s="19"/>
      <c r="I859" s="19"/>
      <c r="J859" s="19"/>
      <c r="K859" s="19"/>
      <c r="L859" s="19"/>
      <c r="M859" s="19"/>
      <c r="N859" s="51">
        <f t="shared" si="87"/>
        <v>-11.588196648797686</v>
      </c>
      <c r="O859" s="51">
        <f t="shared" si="88"/>
        <v>26.223328090279193</v>
      </c>
      <c r="Q859" s="11">
        <v>39335</v>
      </c>
      <c r="R859" s="10">
        <v>6370</v>
      </c>
      <c r="S859" s="10">
        <v>6520</v>
      </c>
      <c r="T859" s="10">
        <v>6350</v>
      </c>
      <c r="U859" s="10">
        <v>6440</v>
      </c>
      <c r="V859" s="10">
        <v>10083000</v>
      </c>
      <c r="W859" s="10">
        <v>6440</v>
      </c>
      <c r="X859" s="19">
        <f t="shared" si="89"/>
        <v>-2.4844720496894408</v>
      </c>
      <c r="AF859" s="51">
        <f t="shared" si="91"/>
        <v>-15.330697075084569</v>
      </c>
      <c r="AG859" s="51">
        <f t="shared" si="90"/>
        <v>38.084582859056539</v>
      </c>
    </row>
    <row r="860" spans="1:33" s="1" customFormat="1">
      <c r="A860" s="18">
        <v>39336</v>
      </c>
      <c r="B860" s="19">
        <v>15787.86</v>
      </c>
      <c r="C860" s="19">
        <v>15940.38</v>
      </c>
      <c r="D860" s="19">
        <v>15610.65</v>
      </c>
      <c r="E860" s="19">
        <v>15877.67</v>
      </c>
      <c r="F860" s="19">
        <f t="shared" si="86"/>
        <v>0.70980187899106562</v>
      </c>
      <c r="G860" s="19"/>
      <c r="H860" s="19"/>
      <c r="I860" s="19"/>
      <c r="J860" s="19"/>
      <c r="K860" s="19"/>
      <c r="L860" s="19"/>
      <c r="M860" s="19"/>
      <c r="N860" s="51">
        <f t="shared" si="87"/>
        <v>0.36183766311847976</v>
      </c>
      <c r="O860" s="51">
        <f t="shared" si="88"/>
        <v>0.25784083160220378</v>
      </c>
      <c r="Q860" s="11">
        <v>39336</v>
      </c>
      <c r="R860" s="10">
        <v>6410</v>
      </c>
      <c r="S860" s="10">
        <v>6500</v>
      </c>
      <c r="T860" s="10">
        <v>6360</v>
      </c>
      <c r="U860" s="10">
        <v>6430</v>
      </c>
      <c r="V860" s="10">
        <v>6703300</v>
      </c>
      <c r="W860" s="10">
        <v>6430</v>
      </c>
      <c r="X860" s="19">
        <f t="shared" si="89"/>
        <v>-0.15552099533437014</v>
      </c>
      <c r="AF860" s="51">
        <f t="shared" si="91"/>
        <v>-3.7421540425162021E-3</v>
      </c>
      <c r="AG860" s="51">
        <f t="shared" si="90"/>
        <v>5.8098138093827284E-4</v>
      </c>
    </row>
    <row r="861" spans="1:33" s="1" customFormat="1">
      <c r="A861" s="18">
        <v>39337</v>
      </c>
      <c r="B861" s="19">
        <v>15978.78</v>
      </c>
      <c r="C861" s="19">
        <v>16032.26</v>
      </c>
      <c r="D861" s="19">
        <v>15731.32</v>
      </c>
      <c r="E861" s="19">
        <v>15797.6</v>
      </c>
      <c r="F861" s="19">
        <f t="shared" si="86"/>
        <v>-0.50684914164176642</v>
      </c>
      <c r="G861" s="19"/>
      <c r="H861" s="19"/>
      <c r="I861" s="19"/>
      <c r="J861" s="19"/>
      <c r="K861" s="19"/>
      <c r="L861" s="19"/>
      <c r="M861" s="19"/>
      <c r="N861" s="51">
        <f t="shared" si="87"/>
        <v>-0.12807282169975504</v>
      </c>
      <c r="O861" s="51">
        <f t="shared" si="88"/>
        <v>6.4556895509817525E-2</v>
      </c>
      <c r="Q861" s="11">
        <v>39337</v>
      </c>
      <c r="R861" s="10">
        <v>6500</v>
      </c>
      <c r="S861" s="10">
        <v>6520</v>
      </c>
      <c r="T861" s="10">
        <v>6390</v>
      </c>
      <c r="U861" s="10">
        <v>6450</v>
      </c>
      <c r="V861" s="10">
        <v>8891800</v>
      </c>
      <c r="W861" s="10">
        <v>6450</v>
      </c>
      <c r="X861" s="19">
        <f t="shared" si="89"/>
        <v>0.31007751937984496</v>
      </c>
      <c r="AF861" s="51">
        <f t="shared" si="91"/>
        <v>2.9890665867764982E-2</v>
      </c>
      <c r="AG861" s="51">
        <f t="shared" si="90"/>
        <v>9.2764281780787165E-3</v>
      </c>
    </row>
    <row r="862" spans="1:33" s="1" customFormat="1">
      <c r="A862" s="18">
        <v>39338</v>
      </c>
      <c r="B862" s="19">
        <v>15886.76</v>
      </c>
      <c r="C862" s="19">
        <v>15931.09</v>
      </c>
      <c r="D862" s="19">
        <v>15802.36</v>
      </c>
      <c r="E862" s="19">
        <v>15821.19</v>
      </c>
      <c r="F862" s="19">
        <f t="shared" si="86"/>
        <v>0.14910382847308037</v>
      </c>
      <c r="G862" s="19"/>
      <c r="H862" s="19"/>
      <c r="I862" s="19"/>
      <c r="J862" s="19"/>
      <c r="K862" s="19"/>
      <c r="L862" s="19"/>
      <c r="M862" s="19"/>
      <c r="N862" s="51">
        <f t="shared" si="87"/>
        <v>3.504119693176128E-3</v>
      </c>
      <c r="O862" s="51">
        <f t="shared" si="88"/>
        <v>5.3223722130146063E-4</v>
      </c>
      <c r="Q862" s="11">
        <v>39338</v>
      </c>
      <c r="R862" s="10">
        <v>6480</v>
      </c>
      <c r="S862" s="10">
        <v>6490</v>
      </c>
      <c r="T862" s="10">
        <v>6380</v>
      </c>
      <c r="U862" s="10">
        <v>6380</v>
      </c>
      <c r="V862" s="10">
        <v>5928900</v>
      </c>
      <c r="W862" s="10">
        <v>6380</v>
      </c>
      <c r="X862" s="19">
        <f t="shared" si="89"/>
        <v>-1.0971786833855799</v>
      </c>
      <c r="AF862" s="51">
        <f t="shared" si="91"/>
        <v>-1.3198179760347326</v>
      </c>
      <c r="AG862" s="51">
        <f t="shared" si="90"/>
        <v>1.4477227049644994</v>
      </c>
    </row>
    <row r="863" spans="1:33" s="1" customFormat="1">
      <c r="A863" s="18">
        <v>39339</v>
      </c>
      <c r="B863" s="19">
        <v>15895.05</v>
      </c>
      <c r="C863" s="19">
        <v>16142.08</v>
      </c>
      <c r="D863" s="19">
        <v>15877.09</v>
      </c>
      <c r="E863" s="19">
        <v>16127.42</v>
      </c>
      <c r="F863" s="19">
        <f t="shared" si="86"/>
        <v>1.8988158056279278</v>
      </c>
      <c r="G863" s="19"/>
      <c r="H863" s="19"/>
      <c r="I863" s="19"/>
      <c r="J863" s="19"/>
      <c r="K863" s="19"/>
      <c r="L863" s="19"/>
      <c r="M863" s="19"/>
      <c r="N863" s="51">
        <f t="shared" si="87"/>
        <v>6.8763531507768043</v>
      </c>
      <c r="O863" s="51">
        <f t="shared" si="88"/>
        <v>13.076079841784356</v>
      </c>
      <c r="Q863" s="11">
        <v>39339</v>
      </c>
      <c r="R863" s="10">
        <v>6420</v>
      </c>
      <c r="S863" s="10">
        <v>6540</v>
      </c>
      <c r="T863" s="10">
        <v>6410</v>
      </c>
      <c r="U863" s="10">
        <v>6530</v>
      </c>
      <c r="V863" s="10">
        <v>12488500</v>
      </c>
      <c r="W863" s="10">
        <v>6530</v>
      </c>
      <c r="X863" s="19">
        <f t="shared" si="89"/>
        <v>2.2970903522205206</v>
      </c>
      <c r="AF863" s="51">
        <f t="shared" si="91"/>
        <v>12.12512197932379</v>
      </c>
      <c r="AG863" s="51">
        <f t="shared" si="90"/>
        <v>27.855747798636887</v>
      </c>
    </row>
    <row r="864" spans="1:33" s="1" customFormat="1">
      <c r="A864" s="18">
        <v>39343</v>
      </c>
      <c r="B864" s="19">
        <v>16037.49</v>
      </c>
      <c r="C864" s="19">
        <v>16037.49</v>
      </c>
      <c r="D864" s="19">
        <v>15780.9</v>
      </c>
      <c r="E864" s="19">
        <v>15801.8</v>
      </c>
      <c r="F864" s="19">
        <f t="shared" si="86"/>
        <v>-2.0606513182042603</v>
      </c>
      <c r="G864" s="19"/>
      <c r="H864" s="19"/>
      <c r="I864" s="19"/>
      <c r="J864" s="19"/>
      <c r="K864" s="19"/>
      <c r="L864" s="19"/>
      <c r="M864" s="19"/>
      <c r="N864" s="51">
        <f t="shared" si="87"/>
        <v>-8.7146785235523314</v>
      </c>
      <c r="O864" s="51">
        <f t="shared" si="88"/>
        <v>17.933641949540473</v>
      </c>
      <c r="Q864" s="11">
        <v>39343</v>
      </c>
      <c r="R864" s="10">
        <v>6400</v>
      </c>
      <c r="S864" s="10">
        <v>6460</v>
      </c>
      <c r="T864" s="10">
        <v>6360</v>
      </c>
      <c r="U864" s="10">
        <v>6390</v>
      </c>
      <c r="V864" s="10">
        <v>6881200</v>
      </c>
      <c r="W864" s="10">
        <v>6390</v>
      </c>
      <c r="X864" s="19">
        <f t="shared" si="89"/>
        <v>-2.1909233176838812</v>
      </c>
      <c r="AF864" s="51">
        <f t="shared" si="91"/>
        <v>-10.512893640857099</v>
      </c>
      <c r="AG864" s="51">
        <f t="shared" si="90"/>
        <v>23.030128484777453</v>
      </c>
    </row>
    <row r="865" spans="1:33" s="1" customFormat="1">
      <c r="A865" s="18">
        <v>39344</v>
      </c>
      <c r="B865" s="19">
        <v>16038.12</v>
      </c>
      <c r="C865" s="19">
        <v>16386.169999999998</v>
      </c>
      <c r="D865" s="19">
        <v>16038.12</v>
      </c>
      <c r="E865" s="19">
        <v>16381.54</v>
      </c>
      <c r="F865" s="19">
        <f t="shared" si="86"/>
        <v>3.5389835143704538</v>
      </c>
      <c r="G865" s="19"/>
      <c r="H865" s="19"/>
      <c r="I865" s="19"/>
      <c r="J865" s="19"/>
      <c r="K865" s="19"/>
      <c r="L865" s="19"/>
      <c r="M865" s="19"/>
      <c r="N865" s="51">
        <f t="shared" si="87"/>
        <v>44.428390461440806</v>
      </c>
      <c r="O865" s="51">
        <f t="shared" si="88"/>
        <v>157.35508191381714</v>
      </c>
      <c r="Q865" s="11">
        <v>39344</v>
      </c>
      <c r="R865" s="10">
        <v>6610</v>
      </c>
      <c r="S865" s="10">
        <v>6700</v>
      </c>
      <c r="T865" s="10">
        <v>6590</v>
      </c>
      <c r="U865" s="10">
        <v>6700</v>
      </c>
      <c r="V865" s="10">
        <v>7631200</v>
      </c>
      <c r="W865" s="10">
        <v>6700</v>
      </c>
      <c r="X865" s="19">
        <f t="shared" si="89"/>
        <v>4.6268656716417906</v>
      </c>
      <c r="AF865" s="51">
        <f t="shared" si="91"/>
        <v>99.068612520827344</v>
      </c>
      <c r="AG865" s="51">
        <f t="shared" si="90"/>
        <v>458.40369276174101</v>
      </c>
    </row>
    <row r="866" spans="1:33" s="1" customFormat="1">
      <c r="A866" s="18">
        <v>39345</v>
      </c>
      <c r="B866" s="19">
        <v>16474.66</v>
      </c>
      <c r="C866" s="19">
        <v>16491.45</v>
      </c>
      <c r="D866" s="19">
        <v>16344.28</v>
      </c>
      <c r="E866" s="19">
        <v>16413.79</v>
      </c>
      <c r="F866" s="19">
        <f t="shared" si="86"/>
        <v>0.19648112958676819</v>
      </c>
      <c r="G866" s="19"/>
      <c r="H866" s="19"/>
      <c r="I866" s="19"/>
      <c r="J866" s="19"/>
      <c r="K866" s="19"/>
      <c r="L866" s="19"/>
      <c r="M866" s="19"/>
      <c r="N866" s="51">
        <f t="shared" si="87"/>
        <v>7.912278224832734E-3</v>
      </c>
      <c r="O866" s="51">
        <f t="shared" si="88"/>
        <v>1.5766503818821149E-3</v>
      </c>
      <c r="Q866" s="11">
        <v>39345</v>
      </c>
      <c r="R866" s="10">
        <v>6700</v>
      </c>
      <c r="S866" s="10">
        <v>6710</v>
      </c>
      <c r="T866" s="10">
        <v>6600</v>
      </c>
      <c r="U866" s="10">
        <v>6690</v>
      </c>
      <c r="V866" s="10">
        <v>6466200</v>
      </c>
      <c r="W866" s="10">
        <v>6690</v>
      </c>
      <c r="X866" s="19">
        <f t="shared" si="89"/>
        <v>-0.14947683109118087</v>
      </c>
      <c r="AF866" s="51">
        <f t="shared" si="91"/>
        <v>-3.3218907881143083E-3</v>
      </c>
      <c r="AG866" s="51">
        <f t="shared" si="90"/>
        <v>4.9565611334562187E-4</v>
      </c>
    </row>
    <row r="867" spans="1:33" s="1" customFormat="1">
      <c r="A867" s="18">
        <v>39346</v>
      </c>
      <c r="B867" s="19">
        <v>16284.43</v>
      </c>
      <c r="C867" s="19">
        <v>16353.97</v>
      </c>
      <c r="D867" s="19">
        <v>16245.94</v>
      </c>
      <c r="E867" s="19">
        <v>16312.61</v>
      </c>
      <c r="F867" s="19">
        <f t="shared" si="86"/>
        <v>-0.62025635382688782</v>
      </c>
      <c r="G867" s="19"/>
      <c r="H867" s="19"/>
      <c r="I867" s="19"/>
      <c r="J867" s="19"/>
      <c r="K867" s="19"/>
      <c r="L867" s="19"/>
      <c r="M867" s="19"/>
      <c r="N867" s="51">
        <f t="shared" si="87"/>
        <v>-0.23542365062896875</v>
      </c>
      <c r="O867" s="51">
        <f t="shared" si="88"/>
        <v>0.14536732088792442</v>
      </c>
      <c r="Q867" s="11">
        <v>39346</v>
      </c>
      <c r="R867" s="10">
        <v>6590</v>
      </c>
      <c r="S867" s="10">
        <v>6610</v>
      </c>
      <c r="T867" s="10">
        <v>6530</v>
      </c>
      <c r="U867" s="10">
        <v>6560</v>
      </c>
      <c r="V867" s="10">
        <v>8637000</v>
      </c>
      <c r="W867" s="10">
        <v>6560</v>
      </c>
      <c r="X867" s="19">
        <f t="shared" si="89"/>
        <v>-1.9817073170731707</v>
      </c>
      <c r="AF867" s="51">
        <f t="shared" si="91"/>
        <v>-7.7793347865597662</v>
      </c>
      <c r="AG867" s="51">
        <f t="shared" si="90"/>
        <v>15.414281380102482</v>
      </c>
    </row>
    <row r="868" spans="1:33" s="1" customFormat="1">
      <c r="A868" s="18">
        <v>39350</v>
      </c>
      <c r="B868" s="19">
        <v>16317.19</v>
      </c>
      <c r="C868" s="19">
        <v>16434.8</v>
      </c>
      <c r="D868" s="19">
        <v>16240.26</v>
      </c>
      <c r="E868" s="19">
        <v>16401.73</v>
      </c>
      <c r="F868" s="19">
        <f t="shared" si="86"/>
        <v>0.54335731657574526</v>
      </c>
      <c r="G868" s="19"/>
      <c r="H868" s="19"/>
      <c r="I868" s="19"/>
      <c r="J868" s="19"/>
      <c r="K868" s="19"/>
      <c r="L868" s="19"/>
      <c r="M868" s="19"/>
      <c r="N868" s="51">
        <f t="shared" si="87"/>
        <v>0.16289879943556873</v>
      </c>
      <c r="O868" s="51">
        <f t="shared" si="88"/>
        <v>8.8965954945804185E-2</v>
      </c>
      <c r="Q868" s="11">
        <v>39350</v>
      </c>
      <c r="R868" s="10">
        <v>6620</v>
      </c>
      <c r="S868" s="10">
        <v>6670</v>
      </c>
      <c r="T868" s="10">
        <v>6580</v>
      </c>
      <c r="U868" s="10">
        <v>6640</v>
      </c>
      <c r="V868" s="10">
        <v>9512100</v>
      </c>
      <c r="W868" s="10">
        <v>6640</v>
      </c>
      <c r="X868" s="19">
        <f t="shared" si="89"/>
        <v>1.2048192771084338</v>
      </c>
      <c r="AF868" s="51">
        <f t="shared" si="91"/>
        <v>1.7500694570418684</v>
      </c>
      <c r="AG868" s="51">
        <f t="shared" si="90"/>
        <v>2.1089860827929892</v>
      </c>
    </row>
    <row r="869" spans="1:33" s="1" customFormat="1">
      <c r="A869" s="18">
        <v>39351</v>
      </c>
      <c r="B869" s="19">
        <v>16388.509999999998</v>
      </c>
      <c r="C869" s="19">
        <v>16457.72</v>
      </c>
      <c r="D869" s="19">
        <v>16388.509999999998</v>
      </c>
      <c r="E869" s="19">
        <v>16435.740000000002</v>
      </c>
      <c r="F869" s="19">
        <f t="shared" si="86"/>
        <v>0.20692709911450313</v>
      </c>
      <c r="G869" s="19"/>
      <c r="H869" s="19"/>
      <c r="I869" s="19"/>
      <c r="J869" s="19"/>
      <c r="K869" s="19"/>
      <c r="L869" s="19"/>
      <c r="M869" s="19"/>
      <c r="N869" s="51">
        <f t="shared" si="87"/>
        <v>9.222984982270763E-3</v>
      </c>
      <c r="O869" s="51">
        <f t="shared" si="88"/>
        <v>1.9341730838343763E-3</v>
      </c>
      <c r="Q869" s="11">
        <v>39351</v>
      </c>
      <c r="R869" s="10">
        <v>6600</v>
      </c>
      <c r="S869" s="10">
        <v>6660</v>
      </c>
      <c r="T869" s="10">
        <v>6580</v>
      </c>
      <c r="U869" s="10">
        <v>6610</v>
      </c>
      <c r="V869" s="10">
        <v>5495900</v>
      </c>
      <c r="W869" s="10">
        <v>6610</v>
      </c>
      <c r="X869" s="19">
        <f t="shared" si="89"/>
        <v>-0.45385779122541603</v>
      </c>
      <c r="AF869" s="51">
        <f t="shared" si="91"/>
        <v>-9.3323366173518829E-2</v>
      </c>
      <c r="AG869" s="51">
        <f t="shared" si="90"/>
        <v>4.2330545053360112E-2</v>
      </c>
    </row>
    <row r="870" spans="1:33" s="1" customFormat="1">
      <c r="A870" s="18">
        <v>39352</v>
      </c>
      <c r="B870" s="19">
        <v>16551.939999999999</v>
      </c>
      <c r="C870" s="19">
        <v>16868.939999999999</v>
      </c>
      <c r="D870" s="19">
        <v>16551.939999999999</v>
      </c>
      <c r="E870" s="19">
        <v>16832.22</v>
      </c>
      <c r="F870" s="19">
        <f t="shared" si="86"/>
        <v>2.3554825210221795</v>
      </c>
      <c r="G870" s="19"/>
      <c r="H870" s="19"/>
      <c r="I870" s="19"/>
      <c r="J870" s="19"/>
      <c r="K870" s="19"/>
      <c r="L870" s="19"/>
      <c r="M870" s="19"/>
      <c r="N870" s="51">
        <f t="shared" si="87"/>
        <v>13.115332392010341</v>
      </c>
      <c r="O870" s="51">
        <f t="shared" si="88"/>
        <v>30.92946460181896</v>
      </c>
      <c r="Q870" s="11">
        <v>39352</v>
      </c>
      <c r="R870" s="10">
        <v>6710</v>
      </c>
      <c r="S870" s="10">
        <v>6740</v>
      </c>
      <c r="T870" s="10">
        <v>6670</v>
      </c>
      <c r="U870" s="10">
        <v>6690</v>
      </c>
      <c r="V870" s="10">
        <v>8221600</v>
      </c>
      <c r="W870" s="10">
        <v>6690</v>
      </c>
      <c r="X870" s="19">
        <f t="shared" si="89"/>
        <v>1.195814648729447</v>
      </c>
      <c r="AF870" s="51">
        <f t="shared" si="91"/>
        <v>1.7111313586976873</v>
      </c>
      <c r="AG870" s="51">
        <f t="shared" si="90"/>
        <v>2.0466541817659838</v>
      </c>
    </row>
    <row r="871" spans="1:33" s="1" customFormat="1">
      <c r="A871" s="18">
        <v>39353</v>
      </c>
      <c r="B871" s="19">
        <v>16903.64</v>
      </c>
      <c r="C871" s="19">
        <v>16929.259999999998</v>
      </c>
      <c r="D871" s="19">
        <v>16755.21</v>
      </c>
      <c r="E871" s="19">
        <v>16785.689999999999</v>
      </c>
      <c r="F871" s="19">
        <f t="shared" si="86"/>
        <v>-0.27720040105591415</v>
      </c>
      <c r="G871" s="19"/>
      <c r="H871" s="19"/>
      <c r="I871" s="19"/>
      <c r="J871" s="19"/>
      <c r="K871" s="19"/>
      <c r="L871" s="19"/>
      <c r="M871" s="19"/>
      <c r="N871" s="51">
        <f t="shared" si="87"/>
        <v>-2.0664488066110532E-2</v>
      </c>
      <c r="O871" s="51">
        <f t="shared" si="88"/>
        <v>5.6706503228941647E-3</v>
      </c>
      <c r="Q871" s="11">
        <v>39353</v>
      </c>
      <c r="R871" s="10">
        <v>6700</v>
      </c>
      <c r="S871" s="10">
        <v>6780</v>
      </c>
      <c r="T871" s="10">
        <v>6680</v>
      </c>
      <c r="U871" s="10">
        <v>6780</v>
      </c>
      <c r="V871" s="10">
        <v>6858200</v>
      </c>
      <c r="W871" s="10">
        <v>6780</v>
      </c>
      <c r="X871" s="19">
        <f t="shared" si="89"/>
        <v>1.3274336283185841</v>
      </c>
      <c r="AF871" s="51">
        <f t="shared" si="91"/>
        <v>2.3404602265299341</v>
      </c>
      <c r="AG871" s="51">
        <f t="shared" si="90"/>
        <v>3.1074323804303798</v>
      </c>
    </row>
    <row r="872" spans="1:33" s="1" customFormat="1">
      <c r="A872" s="18">
        <v>39356</v>
      </c>
      <c r="B872" s="19">
        <v>16773.099999999999</v>
      </c>
      <c r="C872" s="19">
        <v>16899.84</v>
      </c>
      <c r="D872" s="19">
        <v>16685.8</v>
      </c>
      <c r="E872" s="19">
        <v>16845.96</v>
      </c>
      <c r="F872" s="19">
        <f t="shared" si="86"/>
        <v>0.35777124010742301</v>
      </c>
      <c r="G872" s="19"/>
      <c r="H872" s="19"/>
      <c r="I872" s="19"/>
      <c r="J872" s="19"/>
      <c r="K872" s="19"/>
      <c r="L872" s="19"/>
      <c r="M872" s="19"/>
      <c r="N872" s="51">
        <f t="shared" si="87"/>
        <v>4.6872665732639186E-2</v>
      </c>
      <c r="O872" s="51">
        <f t="shared" si="88"/>
        <v>1.6900239962654495E-2</v>
      </c>
      <c r="Q872" s="11">
        <v>39356</v>
      </c>
      <c r="R872" s="10">
        <v>6790</v>
      </c>
      <c r="S872" s="10">
        <v>6820</v>
      </c>
      <c r="T872" s="10">
        <v>6710</v>
      </c>
      <c r="U872" s="10">
        <v>6810</v>
      </c>
      <c r="V872" s="10">
        <v>5764300</v>
      </c>
      <c r="W872" s="10">
        <v>6810</v>
      </c>
      <c r="X872" s="19">
        <f t="shared" si="89"/>
        <v>0.44052863436123352</v>
      </c>
      <c r="AF872" s="51">
        <f t="shared" si="91"/>
        <v>8.56474055592438E-2</v>
      </c>
      <c r="AG872" s="51">
        <f t="shared" si="90"/>
        <v>3.7753070790456554E-2</v>
      </c>
    </row>
    <row r="873" spans="1:33" s="1" customFormat="1">
      <c r="A873" s="18">
        <v>39357</v>
      </c>
      <c r="B873" s="19">
        <v>17027.919999999998</v>
      </c>
      <c r="C873" s="19">
        <v>17072.669999999998</v>
      </c>
      <c r="D873" s="19">
        <v>16986.38</v>
      </c>
      <c r="E873" s="19">
        <v>17046.78</v>
      </c>
      <c r="F873" s="19">
        <f t="shared" si="86"/>
        <v>1.1780523946457908</v>
      </c>
      <c r="G873" s="19"/>
      <c r="H873" s="19"/>
      <c r="I873" s="19"/>
      <c r="J873" s="19"/>
      <c r="K873" s="19"/>
      <c r="L873" s="19"/>
      <c r="M873" s="19"/>
      <c r="N873" s="51">
        <f t="shared" si="87"/>
        <v>1.6465331477362526</v>
      </c>
      <c r="O873" s="51">
        <f t="shared" si="88"/>
        <v>1.9442881878528451</v>
      </c>
      <c r="Q873" s="11">
        <v>39357</v>
      </c>
      <c r="R873" s="10">
        <v>6900</v>
      </c>
      <c r="S873" s="10">
        <v>6910</v>
      </c>
      <c r="T873" s="10">
        <v>6840</v>
      </c>
      <c r="U873" s="10">
        <v>6870</v>
      </c>
      <c r="V873" s="10">
        <v>6498300</v>
      </c>
      <c r="W873" s="10">
        <v>6870</v>
      </c>
      <c r="X873" s="19">
        <f t="shared" si="89"/>
        <v>0.87336244541484709</v>
      </c>
      <c r="AF873" s="51">
        <f t="shared" si="91"/>
        <v>0.66678063732253845</v>
      </c>
      <c r="AG873" s="51">
        <f t="shared" si="90"/>
        <v>0.58251973032448845</v>
      </c>
    </row>
    <row r="874" spans="1:33" s="1" customFormat="1">
      <c r="A874" s="18">
        <v>39358</v>
      </c>
      <c r="B874" s="19">
        <v>17066.14</v>
      </c>
      <c r="C874" s="19">
        <v>17205.419999999998</v>
      </c>
      <c r="D874" s="19">
        <v>17017.77</v>
      </c>
      <c r="E874" s="19">
        <v>17199.89</v>
      </c>
      <c r="F874" s="19">
        <f t="shared" si="86"/>
        <v>0.89018011161699628</v>
      </c>
      <c r="G874" s="19"/>
      <c r="H874" s="19"/>
      <c r="I874" s="19"/>
      <c r="J874" s="19"/>
      <c r="K874" s="19"/>
      <c r="L874" s="19"/>
      <c r="M874" s="19"/>
      <c r="N874" s="51">
        <f t="shared" si="87"/>
        <v>0.71203889537563192</v>
      </c>
      <c r="O874" s="51">
        <f t="shared" si="88"/>
        <v>0.63582601081621992</v>
      </c>
      <c r="Q874" s="11">
        <v>39358</v>
      </c>
      <c r="R874" s="10">
        <v>6820</v>
      </c>
      <c r="S874" s="10">
        <v>6870</v>
      </c>
      <c r="T874" s="10">
        <v>6800</v>
      </c>
      <c r="U874" s="10">
        <v>6870</v>
      </c>
      <c r="V874" s="10">
        <v>5972100</v>
      </c>
      <c r="W874" s="10">
        <v>6870</v>
      </c>
      <c r="X874" s="19">
        <f t="shared" si="89"/>
        <v>0</v>
      </c>
      <c r="AF874" s="51">
        <f t="shared" si="91"/>
        <v>1.9205286566845341E-11</v>
      </c>
      <c r="AG874" s="51">
        <f t="shared" si="90"/>
        <v>5.1431326109964725E-15</v>
      </c>
    </row>
    <row r="875" spans="1:33" s="1" customFormat="1">
      <c r="A875" s="18">
        <v>39359</v>
      </c>
      <c r="B875" s="19">
        <v>17085.32</v>
      </c>
      <c r="C875" s="19">
        <v>17160.47</v>
      </c>
      <c r="D875" s="19">
        <v>17043.759999999998</v>
      </c>
      <c r="E875" s="19">
        <v>17092.490000000002</v>
      </c>
      <c r="F875" s="19">
        <f t="shared" si="86"/>
        <v>-0.62834613330180578</v>
      </c>
      <c r="G875" s="19"/>
      <c r="H875" s="19"/>
      <c r="I875" s="19"/>
      <c r="J875" s="19"/>
      <c r="K875" s="19"/>
      <c r="L875" s="19"/>
      <c r="M875" s="19"/>
      <c r="N875" s="51">
        <f t="shared" si="87"/>
        <v>-0.24479859722809655</v>
      </c>
      <c r="O875" s="51">
        <f t="shared" si="88"/>
        <v>0.15313644695536166</v>
      </c>
      <c r="Q875" s="11">
        <v>39359</v>
      </c>
      <c r="R875" s="10">
        <v>6820</v>
      </c>
      <c r="S875" s="10">
        <v>6870</v>
      </c>
      <c r="T875" s="10">
        <v>6790</v>
      </c>
      <c r="U875" s="10">
        <v>6820</v>
      </c>
      <c r="V875" s="10">
        <v>6507600</v>
      </c>
      <c r="W875" s="10">
        <v>6820</v>
      </c>
      <c r="X875" s="19">
        <f t="shared" si="89"/>
        <v>-0.73313782991202348</v>
      </c>
      <c r="AF875" s="51">
        <f t="shared" si="91"/>
        <v>-0.39362338326668661</v>
      </c>
      <c r="AG875" s="51">
        <f t="shared" si="90"/>
        <v>0.28847478155273548</v>
      </c>
    </row>
    <row r="876" spans="1:33" s="1" customFormat="1">
      <c r="A876" s="18">
        <v>39360</v>
      </c>
      <c r="B876" s="19">
        <v>17070.61</v>
      </c>
      <c r="C876" s="19">
        <v>17144.349999999999</v>
      </c>
      <c r="D876" s="19">
        <v>17032.75</v>
      </c>
      <c r="E876" s="19">
        <v>17065.04</v>
      </c>
      <c r="F876" s="19">
        <f t="shared" si="86"/>
        <v>-0.16085517525889612</v>
      </c>
      <c r="G876" s="19"/>
      <c r="H876" s="19"/>
      <c r="I876" s="19"/>
      <c r="J876" s="19"/>
      <c r="K876" s="19"/>
      <c r="L876" s="19"/>
      <c r="M876" s="19"/>
      <c r="N876" s="51">
        <f t="shared" si="87"/>
        <v>-3.9495573587532045E-3</v>
      </c>
      <c r="O876" s="51">
        <f t="shared" si="88"/>
        <v>6.2430656309136188E-4</v>
      </c>
      <c r="Q876" s="11">
        <v>39360</v>
      </c>
      <c r="R876" s="10">
        <v>6790</v>
      </c>
      <c r="S876" s="10">
        <v>6870</v>
      </c>
      <c r="T876" s="10">
        <v>6770</v>
      </c>
      <c r="U876" s="10">
        <v>6830</v>
      </c>
      <c r="V876" s="10">
        <v>6071800</v>
      </c>
      <c r="W876" s="10">
        <v>6830</v>
      </c>
      <c r="X876" s="19">
        <f t="shared" si="89"/>
        <v>0.14641288433382138</v>
      </c>
      <c r="AF876" s="51">
        <f t="shared" si="91"/>
        <v>3.1558675112526519E-3</v>
      </c>
      <c r="AG876" s="51">
        <f t="shared" si="90"/>
        <v>4.6290479912990432E-4</v>
      </c>
    </row>
    <row r="877" spans="1:33" s="1" customFormat="1">
      <c r="A877" s="18">
        <v>39364</v>
      </c>
      <c r="B877" s="19">
        <v>17166.169999999998</v>
      </c>
      <c r="C877" s="19">
        <v>17237.400000000001</v>
      </c>
      <c r="D877" s="19">
        <v>17133.52</v>
      </c>
      <c r="E877" s="19">
        <v>17159.900000000001</v>
      </c>
      <c r="F877" s="19">
        <f t="shared" si="86"/>
        <v>0.55280042424489984</v>
      </c>
      <c r="G877" s="19"/>
      <c r="H877" s="19"/>
      <c r="I877" s="19"/>
      <c r="J877" s="19"/>
      <c r="K877" s="19"/>
      <c r="L877" s="19"/>
      <c r="M877" s="19"/>
      <c r="N877" s="51">
        <f t="shared" si="87"/>
        <v>0.17149557667481294</v>
      </c>
      <c r="O877" s="51">
        <f t="shared" si="88"/>
        <v>9.5280471415984475E-2</v>
      </c>
      <c r="Q877" s="11">
        <v>39364</v>
      </c>
      <c r="R877" s="10">
        <v>6790</v>
      </c>
      <c r="S877" s="10">
        <v>6800</v>
      </c>
      <c r="T877" s="10">
        <v>6720</v>
      </c>
      <c r="U877" s="10">
        <v>6760</v>
      </c>
      <c r="V877" s="10">
        <v>6329300</v>
      </c>
      <c r="W877" s="10">
        <v>6760</v>
      </c>
      <c r="X877" s="19">
        <f t="shared" si="89"/>
        <v>-1.0355029585798818</v>
      </c>
      <c r="AF877" s="51">
        <f t="shared" si="91"/>
        <v>-1.1094737771879457</v>
      </c>
      <c r="AG877" s="51">
        <f t="shared" si="90"/>
        <v>1.148566264159061</v>
      </c>
    </row>
    <row r="878" spans="1:33" s="1" customFormat="1">
      <c r="A878" s="18">
        <v>39365</v>
      </c>
      <c r="B878" s="19">
        <v>17231.14</v>
      </c>
      <c r="C878" s="19">
        <v>17254.52</v>
      </c>
      <c r="D878" s="19">
        <v>17146.39</v>
      </c>
      <c r="E878" s="19">
        <v>17177.89</v>
      </c>
      <c r="F878" s="19">
        <f t="shared" si="86"/>
        <v>0.10472764699272123</v>
      </c>
      <c r="G878" s="19"/>
      <c r="H878" s="19"/>
      <c r="I878" s="19"/>
      <c r="J878" s="19"/>
      <c r="K878" s="19"/>
      <c r="L878" s="19"/>
      <c r="M878" s="19"/>
      <c r="N878" s="51">
        <f t="shared" si="87"/>
        <v>1.242741183828221E-3</v>
      </c>
      <c r="O878" s="51">
        <f t="shared" si="88"/>
        <v>1.3361060212370115E-4</v>
      </c>
      <c r="Q878" s="11">
        <v>39365</v>
      </c>
      <c r="R878" s="10">
        <v>6760</v>
      </c>
      <c r="S878" s="10">
        <v>6770</v>
      </c>
      <c r="T878" s="10">
        <v>6620</v>
      </c>
      <c r="U878" s="10">
        <v>6670</v>
      </c>
      <c r="V878" s="10">
        <v>7541400</v>
      </c>
      <c r="W878" s="10">
        <v>6670</v>
      </c>
      <c r="X878" s="19">
        <f t="shared" si="89"/>
        <v>-1.3493253373313343</v>
      </c>
      <c r="AF878" s="51">
        <f t="shared" si="91"/>
        <v>-2.4552256941391408</v>
      </c>
      <c r="AG878" s="51">
        <f t="shared" si="90"/>
        <v>3.3122407340419588</v>
      </c>
    </row>
    <row r="879" spans="1:33" s="1" customFormat="1">
      <c r="A879" s="18">
        <v>39366</v>
      </c>
      <c r="B879" s="19">
        <v>17188.810000000001</v>
      </c>
      <c r="C879" s="19">
        <v>17488.97</v>
      </c>
      <c r="D879" s="19">
        <v>17154.75</v>
      </c>
      <c r="E879" s="19">
        <v>17458.98</v>
      </c>
      <c r="F879" s="19">
        <f t="shared" si="86"/>
        <v>1.6100024170942411</v>
      </c>
      <c r="G879" s="19"/>
      <c r="H879" s="19"/>
      <c r="I879" s="19"/>
      <c r="J879" s="19"/>
      <c r="K879" s="19"/>
      <c r="L879" s="19"/>
      <c r="M879" s="19"/>
      <c r="N879" s="51">
        <f t="shared" si="87"/>
        <v>4.1949956463941973</v>
      </c>
      <c r="O879" s="51">
        <f t="shared" si="88"/>
        <v>6.7656368951358692</v>
      </c>
      <c r="Q879" s="11">
        <v>39366</v>
      </c>
      <c r="R879" s="10">
        <v>6680</v>
      </c>
      <c r="S879" s="10">
        <v>6720</v>
      </c>
      <c r="T879" s="10">
        <v>6610</v>
      </c>
      <c r="U879" s="10">
        <v>6690</v>
      </c>
      <c r="V879" s="10">
        <v>8409100</v>
      </c>
      <c r="W879" s="10">
        <v>6690</v>
      </c>
      <c r="X879" s="19">
        <f t="shared" si="89"/>
        <v>0.29895366218236175</v>
      </c>
      <c r="AF879" s="51">
        <f t="shared" si="91"/>
        <v>2.6790339223141498E-2</v>
      </c>
      <c r="AG879" s="51">
        <f t="shared" si="90"/>
        <v>8.0162444145436135E-3</v>
      </c>
    </row>
    <row r="880" spans="1:33" s="1" customFormat="1">
      <c r="A880" s="18">
        <v>39367</v>
      </c>
      <c r="B880" s="19">
        <v>17417.939999999999</v>
      </c>
      <c r="C880" s="19">
        <v>17441.75</v>
      </c>
      <c r="D880" s="19">
        <v>17280.599999999999</v>
      </c>
      <c r="E880" s="19">
        <v>17331.169999999998</v>
      </c>
      <c r="F880" s="19">
        <f t="shared" si="86"/>
        <v>-0.73745742497477851</v>
      </c>
      <c r="G880" s="19"/>
      <c r="H880" s="19"/>
      <c r="I880" s="19"/>
      <c r="J880" s="19"/>
      <c r="K880" s="19"/>
      <c r="L880" s="19"/>
      <c r="M880" s="19"/>
      <c r="N880" s="51">
        <f t="shared" si="87"/>
        <v>-0.39653444800525489</v>
      </c>
      <c r="O880" s="51">
        <f t="shared" si="88"/>
        <v>0.29132285815773901</v>
      </c>
      <c r="Q880" s="11">
        <v>39367</v>
      </c>
      <c r="R880" s="10">
        <v>6640</v>
      </c>
      <c r="S880" s="10">
        <v>6660</v>
      </c>
      <c r="T880" s="10">
        <v>6520</v>
      </c>
      <c r="U880" s="10">
        <v>6560</v>
      </c>
      <c r="V880" s="10">
        <v>10494700</v>
      </c>
      <c r="W880" s="10">
        <v>6560</v>
      </c>
      <c r="X880" s="19">
        <f t="shared" si="89"/>
        <v>-1.9817073170731707</v>
      </c>
      <c r="AF880" s="51">
        <f t="shared" si="91"/>
        <v>-7.7793347865597662</v>
      </c>
      <c r="AG880" s="51">
        <f t="shared" si="90"/>
        <v>15.414281380102482</v>
      </c>
    </row>
    <row r="881" spans="1:33" s="1" customFormat="1">
      <c r="A881" s="18">
        <v>39370</v>
      </c>
      <c r="B881" s="19">
        <v>17399.669999999998</v>
      </c>
      <c r="C881" s="19">
        <v>17430.09</v>
      </c>
      <c r="D881" s="19">
        <v>17292.13</v>
      </c>
      <c r="E881" s="19">
        <v>17358.150000000001</v>
      </c>
      <c r="F881" s="19">
        <f t="shared" si="86"/>
        <v>0.15543131036431418</v>
      </c>
      <c r="G881" s="19"/>
      <c r="H881" s="19"/>
      <c r="I881" s="19"/>
      <c r="J881" s="19"/>
      <c r="K881" s="19"/>
      <c r="L881" s="19"/>
      <c r="M881" s="19"/>
      <c r="N881" s="51">
        <f t="shared" si="87"/>
        <v>3.9605466690202156E-3</v>
      </c>
      <c r="O881" s="51">
        <f t="shared" si="88"/>
        <v>6.2662374363849852E-4</v>
      </c>
      <c r="Q881" s="11">
        <v>39370</v>
      </c>
      <c r="R881" s="10">
        <v>6580</v>
      </c>
      <c r="S881" s="10">
        <v>6580</v>
      </c>
      <c r="T881" s="10">
        <v>6410</v>
      </c>
      <c r="U881" s="10">
        <v>6450</v>
      </c>
      <c r="V881" s="10">
        <v>9815700</v>
      </c>
      <c r="W881" s="10">
        <v>6450</v>
      </c>
      <c r="X881" s="19">
        <f t="shared" si="89"/>
        <v>-1.7054263565891472</v>
      </c>
      <c r="AF881" s="51">
        <f t="shared" si="91"/>
        <v>-4.9578605570913661</v>
      </c>
      <c r="AG881" s="51">
        <f t="shared" si="90"/>
        <v>8.4539383624346378</v>
      </c>
    </row>
    <row r="882" spans="1:33" s="1" customFormat="1">
      <c r="A882" s="18">
        <v>39371</v>
      </c>
      <c r="B882" s="19">
        <v>17267.07</v>
      </c>
      <c r="C882" s="19">
        <v>17283.05</v>
      </c>
      <c r="D882" s="19">
        <v>17104.2</v>
      </c>
      <c r="E882" s="19">
        <v>17137.919999999998</v>
      </c>
      <c r="F882" s="19">
        <f t="shared" si="86"/>
        <v>-1.2850450929867989</v>
      </c>
      <c r="G882" s="19"/>
      <c r="H882" s="19"/>
      <c r="I882" s="19"/>
      <c r="J882" s="19"/>
      <c r="K882" s="19"/>
      <c r="L882" s="19"/>
      <c r="M882" s="19"/>
      <c r="N882" s="51">
        <f t="shared" si="87"/>
        <v>-2.1082796101209267</v>
      </c>
      <c r="O882" s="51">
        <f t="shared" si="88"/>
        <v>2.7033624561788341</v>
      </c>
      <c r="Q882" s="11">
        <v>39371</v>
      </c>
      <c r="R882" s="10">
        <v>6410</v>
      </c>
      <c r="S882" s="10">
        <v>6460</v>
      </c>
      <c r="T882" s="10">
        <v>6380</v>
      </c>
      <c r="U882" s="10">
        <v>6410</v>
      </c>
      <c r="V882" s="10">
        <v>9635800</v>
      </c>
      <c r="W882" s="10">
        <v>6410</v>
      </c>
      <c r="X882" s="19">
        <f t="shared" si="89"/>
        <v>-0.62402496099843996</v>
      </c>
      <c r="AF882" s="51">
        <f t="shared" si="91"/>
        <v>-0.24268706996312972</v>
      </c>
      <c r="AG882" s="51">
        <f t="shared" si="90"/>
        <v>0.15137779831626288</v>
      </c>
    </row>
    <row r="883" spans="1:33" s="1" customFormat="1">
      <c r="A883" s="18">
        <v>39372</v>
      </c>
      <c r="B883" s="19">
        <v>17114.2</v>
      </c>
      <c r="C883" s="19">
        <v>17114.2</v>
      </c>
      <c r="D883" s="19">
        <v>16795.740000000002</v>
      </c>
      <c r="E883" s="19">
        <v>16955.310000000001</v>
      </c>
      <c r="F883" s="19">
        <f t="shared" si="86"/>
        <v>-1.0770077338603479</v>
      </c>
      <c r="G883" s="19"/>
      <c r="H883" s="19"/>
      <c r="I883" s="19"/>
      <c r="J883" s="19"/>
      <c r="K883" s="19"/>
      <c r="L883" s="19"/>
      <c r="M883" s="19"/>
      <c r="N883" s="51">
        <f t="shared" si="87"/>
        <v>-1.2396035591370753</v>
      </c>
      <c r="O883" s="51">
        <f t="shared" si="88"/>
        <v>1.3316101168007426</v>
      </c>
      <c r="Q883" s="11">
        <v>39372</v>
      </c>
      <c r="R883" s="10">
        <v>6380</v>
      </c>
      <c r="S883" s="10">
        <v>6390</v>
      </c>
      <c r="T883" s="10">
        <v>6220</v>
      </c>
      <c r="U883" s="10">
        <v>6280</v>
      </c>
      <c r="V883" s="10">
        <v>15196200</v>
      </c>
      <c r="W883" s="10">
        <v>6280</v>
      </c>
      <c r="X883" s="19">
        <f t="shared" si="89"/>
        <v>-2.0700636942675157</v>
      </c>
      <c r="AF883" s="51">
        <f t="shared" si="91"/>
        <v>-8.8671195695990956</v>
      </c>
      <c r="AG883" s="51">
        <f t="shared" si="90"/>
        <v>18.353127699049303</v>
      </c>
    </row>
    <row r="884" spans="1:33" s="1" customFormat="1">
      <c r="A884" s="18">
        <v>39373</v>
      </c>
      <c r="B884" s="19">
        <v>16974.689999999999</v>
      </c>
      <c r="C884" s="19">
        <v>17147.73</v>
      </c>
      <c r="D884" s="19">
        <v>16974.689999999999</v>
      </c>
      <c r="E884" s="19">
        <v>17106.09</v>
      </c>
      <c r="F884" s="19">
        <f t="shared" si="86"/>
        <v>0.8814404694468394</v>
      </c>
      <c r="G884" s="19"/>
      <c r="H884" s="19"/>
      <c r="I884" s="19"/>
      <c r="J884" s="19"/>
      <c r="K884" s="19"/>
      <c r="L884" s="19"/>
      <c r="M884" s="19"/>
      <c r="N884" s="51">
        <f t="shared" si="87"/>
        <v>0.6913362146231451</v>
      </c>
      <c r="O884" s="51">
        <f t="shared" si="88"/>
        <v>0.61129720458845471</v>
      </c>
      <c r="Q884" s="11">
        <v>39373</v>
      </c>
      <c r="R884" s="10">
        <v>6320</v>
      </c>
      <c r="S884" s="10">
        <v>6410</v>
      </c>
      <c r="T884" s="10">
        <v>6320</v>
      </c>
      <c r="U884" s="10">
        <v>6350</v>
      </c>
      <c r="V884" s="10">
        <v>9767800</v>
      </c>
      <c r="W884" s="10">
        <v>6350</v>
      </c>
      <c r="X884" s="19">
        <f t="shared" si="89"/>
        <v>1.1023622047244095</v>
      </c>
      <c r="AF884" s="51">
        <f t="shared" si="91"/>
        <v>1.3405697530018044</v>
      </c>
      <c r="AG884" s="51">
        <f t="shared" si="90"/>
        <v>1.4781524300751026</v>
      </c>
    </row>
    <row r="885" spans="1:33" s="1" customFormat="1">
      <c r="A885" s="18">
        <v>39374</v>
      </c>
      <c r="B885" s="10">
        <v>16965</v>
      </c>
      <c r="C885" s="10">
        <v>16965</v>
      </c>
      <c r="D885" s="19">
        <v>16711.57</v>
      </c>
      <c r="E885" s="19">
        <v>16814.37</v>
      </c>
      <c r="F885" s="19">
        <f t="shared" si="86"/>
        <v>-1.7349445741945797</v>
      </c>
      <c r="G885" s="19"/>
      <c r="H885" s="19"/>
      <c r="I885" s="19"/>
      <c r="J885" s="19"/>
      <c r="K885" s="19"/>
      <c r="L885" s="19"/>
      <c r="M885" s="19"/>
      <c r="N885" s="51">
        <f t="shared" si="87"/>
        <v>-5.1971298778285355</v>
      </c>
      <c r="O885" s="51">
        <f t="shared" si="88"/>
        <v>9.0022574066797905</v>
      </c>
      <c r="Q885" s="11">
        <v>39374</v>
      </c>
      <c r="R885" s="10">
        <v>6290</v>
      </c>
      <c r="S885" s="10">
        <v>6310</v>
      </c>
      <c r="T885" s="10">
        <v>6220</v>
      </c>
      <c r="U885" s="10">
        <v>6250</v>
      </c>
      <c r="V885" s="10">
        <v>8278100</v>
      </c>
      <c r="W885" s="10">
        <v>6250</v>
      </c>
      <c r="X885" s="19">
        <f t="shared" si="89"/>
        <v>-1.6</v>
      </c>
      <c r="AF885" s="51">
        <f t="shared" si="91"/>
        <v>-4.0939436574637451</v>
      </c>
      <c r="AG885" s="51">
        <f t="shared" si="90"/>
        <v>6.5492135030247809</v>
      </c>
    </row>
    <row r="886" spans="1:33" s="1" customFormat="1">
      <c r="A886" s="18">
        <v>39377</v>
      </c>
      <c r="B886" s="19">
        <v>16563.57</v>
      </c>
      <c r="C886" s="19">
        <v>16563.57</v>
      </c>
      <c r="D886" s="19">
        <v>16264.7</v>
      </c>
      <c r="E886" s="19">
        <v>16438.47</v>
      </c>
      <c r="F886" s="19">
        <f t="shared" si="86"/>
        <v>-2.2867091645390221</v>
      </c>
      <c r="G886" s="19"/>
      <c r="H886" s="19"/>
      <c r="I886" s="19"/>
      <c r="J886" s="19"/>
      <c r="K886" s="19"/>
      <c r="L886" s="19"/>
      <c r="M886" s="19"/>
      <c r="N886" s="51">
        <f t="shared" si="87"/>
        <v>-11.913652902640422</v>
      </c>
      <c r="O886" s="51">
        <f t="shared" si="88"/>
        <v>27.2098777589935</v>
      </c>
      <c r="Q886" s="11">
        <v>39377</v>
      </c>
      <c r="R886" s="10">
        <v>6050</v>
      </c>
      <c r="S886" s="10">
        <v>6140</v>
      </c>
      <c r="T886" s="10">
        <v>6010</v>
      </c>
      <c r="U886" s="10">
        <v>6120</v>
      </c>
      <c r="V886" s="10">
        <v>8445100</v>
      </c>
      <c r="W886" s="10">
        <v>6120</v>
      </c>
      <c r="X886" s="19">
        <f t="shared" si="89"/>
        <v>-2.1241830065359477</v>
      </c>
      <c r="AF886" s="51">
        <f t="shared" si="91"/>
        <v>-9.58101509461037</v>
      </c>
      <c r="AG886" s="51">
        <f t="shared" si="90"/>
        <v>20.349263675010647</v>
      </c>
    </row>
    <row r="887" spans="1:33" s="1" customFormat="1">
      <c r="A887" s="18">
        <v>39378</v>
      </c>
      <c r="B887" s="19">
        <v>16486.71</v>
      </c>
      <c r="C887" s="19">
        <v>16554.91</v>
      </c>
      <c r="D887" s="19">
        <v>16416.919999999998</v>
      </c>
      <c r="E887" s="19">
        <v>16450.580000000002</v>
      </c>
      <c r="F887" s="19">
        <f t="shared" si="86"/>
        <v>7.3614425752773341E-2</v>
      </c>
      <c r="G887" s="19"/>
      <c r="H887" s="19"/>
      <c r="I887" s="19"/>
      <c r="J887" s="19"/>
      <c r="K887" s="19"/>
      <c r="L887" s="19"/>
      <c r="M887" s="19"/>
      <c r="N887" s="51">
        <f t="shared" si="87"/>
        <v>4.4593661821512197E-4</v>
      </c>
      <c r="O887" s="51">
        <f t="shared" si="88"/>
        <v>3.4069376163580253E-5</v>
      </c>
      <c r="Q887" s="11">
        <v>39378</v>
      </c>
      <c r="R887" s="10">
        <v>6160</v>
      </c>
      <c r="S887" s="10">
        <v>6260</v>
      </c>
      <c r="T887" s="10">
        <v>6140</v>
      </c>
      <c r="U887" s="10">
        <v>6180</v>
      </c>
      <c r="V887" s="10">
        <v>7687900</v>
      </c>
      <c r="W887" s="10">
        <v>6180</v>
      </c>
      <c r="X887" s="19">
        <f t="shared" si="89"/>
        <v>0.97087378640776689</v>
      </c>
      <c r="AF887" s="51">
        <f t="shared" si="91"/>
        <v>0.91589914345555878</v>
      </c>
      <c r="AG887" s="51">
        <f t="shared" si="90"/>
        <v>0.88946774510800219</v>
      </c>
    </row>
    <row r="888" spans="1:33" s="1" customFormat="1">
      <c r="A888" s="18">
        <v>39379</v>
      </c>
      <c r="B888" s="10">
        <v>16518</v>
      </c>
      <c r="C888" s="19">
        <v>16578.59</v>
      </c>
      <c r="D888" s="19">
        <v>16330.33</v>
      </c>
      <c r="E888" s="19">
        <v>16358.39</v>
      </c>
      <c r="F888" s="19">
        <f t="shared" si="86"/>
        <v>-0.56356401821941116</v>
      </c>
      <c r="G888" s="19"/>
      <c r="H888" s="19"/>
      <c r="I888" s="19"/>
      <c r="J888" s="19"/>
      <c r="K888" s="19"/>
      <c r="L888" s="19"/>
      <c r="M888" s="19"/>
      <c r="N888" s="51">
        <f t="shared" si="87"/>
        <v>-0.17634976251038426</v>
      </c>
      <c r="O888" s="51">
        <f t="shared" si="88"/>
        <v>9.8893217178659301E-2</v>
      </c>
      <c r="Q888" s="11">
        <v>39379</v>
      </c>
      <c r="R888" s="10">
        <v>6220</v>
      </c>
      <c r="S888" s="10">
        <v>6230</v>
      </c>
      <c r="T888" s="10">
        <v>6030</v>
      </c>
      <c r="U888" s="10">
        <v>6040</v>
      </c>
      <c r="V888" s="10">
        <v>10702100</v>
      </c>
      <c r="W888" s="10">
        <v>6040</v>
      </c>
      <c r="X888" s="19">
        <f t="shared" si="89"/>
        <v>-2.3178807947019866</v>
      </c>
      <c r="AF888" s="51">
        <f t="shared" si="91"/>
        <v>-12.448664227288644</v>
      </c>
      <c r="AG888" s="51">
        <f t="shared" si="90"/>
        <v>28.851186007803378</v>
      </c>
    </row>
    <row r="889" spans="1:33" s="1" customFormat="1">
      <c r="A889" s="18">
        <v>39380</v>
      </c>
      <c r="B889" s="19">
        <v>16368.02</v>
      </c>
      <c r="C889" s="19">
        <v>16438.57</v>
      </c>
      <c r="D889" s="19">
        <v>16199.02</v>
      </c>
      <c r="E889" s="19">
        <v>16284.17</v>
      </c>
      <c r="F889" s="19">
        <f t="shared" si="86"/>
        <v>-0.45578006124966358</v>
      </c>
      <c r="G889" s="19"/>
      <c r="H889" s="19"/>
      <c r="I889" s="19"/>
      <c r="J889" s="19"/>
      <c r="K889" s="19"/>
      <c r="L889" s="19"/>
      <c r="M889" s="19"/>
      <c r="N889" s="51">
        <f t="shared" si="87"/>
        <v>-9.2956533606609965E-2</v>
      </c>
      <c r="O889" s="51">
        <f t="shared" si="88"/>
        <v>4.2108835082092622E-2</v>
      </c>
      <c r="Q889" s="11">
        <v>39380</v>
      </c>
      <c r="R889" s="10">
        <v>6050</v>
      </c>
      <c r="S889" s="10">
        <v>6100</v>
      </c>
      <c r="T889" s="10">
        <v>5950</v>
      </c>
      <c r="U889" s="10">
        <v>5950</v>
      </c>
      <c r="V889" s="10">
        <v>13230600</v>
      </c>
      <c r="W889" s="10">
        <v>5950</v>
      </c>
      <c r="X889" s="19">
        <f t="shared" si="89"/>
        <v>-1.5126050420168067</v>
      </c>
      <c r="AF889" s="51">
        <f t="shared" si="91"/>
        <v>-3.4589632107769961</v>
      </c>
      <c r="AG889" s="51">
        <f t="shared" si="90"/>
        <v>5.2311188901922865</v>
      </c>
    </row>
    <row r="890" spans="1:33" s="1" customFormat="1">
      <c r="A890" s="18">
        <v>39381</v>
      </c>
      <c r="B890" s="19">
        <v>16358.61</v>
      </c>
      <c r="C890" s="19">
        <v>16505.63</v>
      </c>
      <c r="D890" s="19">
        <v>16348.86</v>
      </c>
      <c r="E890" s="19">
        <v>16505.63</v>
      </c>
      <c r="F890" s="19">
        <f t="shared" si="86"/>
        <v>1.341724005687762</v>
      </c>
      <c r="G890" s="19"/>
      <c r="H890" s="19"/>
      <c r="I890" s="19"/>
      <c r="J890" s="19"/>
      <c r="K890" s="19"/>
      <c r="L890" s="19"/>
      <c r="M890" s="19"/>
      <c r="N890" s="51">
        <f t="shared" si="87"/>
        <v>2.4304758420069503</v>
      </c>
      <c r="O890" s="51">
        <f t="shared" si="88"/>
        <v>3.267797064328652</v>
      </c>
      <c r="Q890" s="11">
        <v>39381</v>
      </c>
      <c r="R890" s="10">
        <v>6080</v>
      </c>
      <c r="S890" s="10">
        <v>6240</v>
      </c>
      <c r="T890" s="10">
        <v>6030</v>
      </c>
      <c r="U890" s="10">
        <v>6240</v>
      </c>
      <c r="V890" s="10">
        <v>11109800</v>
      </c>
      <c r="W890" s="10">
        <v>6240</v>
      </c>
      <c r="X890" s="19">
        <f t="shared" si="89"/>
        <v>4.6474358974358978</v>
      </c>
      <c r="AF890" s="51">
        <f t="shared" si="91"/>
        <v>100.39574299420411</v>
      </c>
      <c r="AG890" s="51">
        <f t="shared" si="90"/>
        <v>466.60966569551596</v>
      </c>
    </row>
    <row r="891" spans="1:33" s="1" customFormat="1">
      <c r="A891" s="18">
        <v>39384</v>
      </c>
      <c r="B891" s="19">
        <v>16613.3</v>
      </c>
      <c r="C891" s="19">
        <v>16774.18</v>
      </c>
      <c r="D891" s="19">
        <v>16613.3</v>
      </c>
      <c r="E891" s="19">
        <v>16698.080000000002</v>
      </c>
      <c r="F891" s="19">
        <f t="shared" si="86"/>
        <v>1.1525277157613372</v>
      </c>
      <c r="G891" s="19"/>
      <c r="H891" s="19"/>
      <c r="I891" s="19"/>
      <c r="J891" s="19"/>
      <c r="K891" s="19"/>
      <c r="L891" s="19"/>
      <c r="M891" s="19"/>
      <c r="N891" s="51">
        <f t="shared" si="87"/>
        <v>1.5420513957587523</v>
      </c>
      <c r="O891" s="51">
        <f t="shared" si="88"/>
        <v>1.7815518438787616</v>
      </c>
      <c r="Q891" s="11">
        <v>39384</v>
      </c>
      <c r="R891" s="10">
        <v>6440</v>
      </c>
      <c r="S891" s="10">
        <v>6540</v>
      </c>
      <c r="T891" s="10">
        <v>6420</v>
      </c>
      <c r="U891" s="10">
        <v>6430</v>
      </c>
      <c r="V891" s="10">
        <v>13263800</v>
      </c>
      <c r="W891" s="10">
        <v>6430</v>
      </c>
      <c r="X891" s="19">
        <f t="shared" si="89"/>
        <v>2.9548989113530326</v>
      </c>
      <c r="AF891" s="51">
        <f t="shared" si="91"/>
        <v>25.807501245655796</v>
      </c>
      <c r="AG891" s="51">
        <f t="shared" si="90"/>
        <v>76.265468526404945</v>
      </c>
    </row>
    <row r="892" spans="1:33" s="1" customFormat="1">
      <c r="A892" s="18">
        <v>39385</v>
      </c>
      <c r="B892" s="19">
        <v>16655.310000000001</v>
      </c>
      <c r="C892" s="19">
        <v>16682.87</v>
      </c>
      <c r="D892" s="19">
        <v>16492.560000000001</v>
      </c>
      <c r="E892" s="19">
        <v>16651.009999999998</v>
      </c>
      <c r="F892" s="19">
        <f t="shared" si="86"/>
        <v>-0.28268555481020879</v>
      </c>
      <c r="G892" s="19"/>
      <c r="H892" s="19"/>
      <c r="I892" s="19"/>
      <c r="J892" s="19"/>
      <c r="K892" s="19"/>
      <c r="L892" s="19"/>
      <c r="M892" s="19"/>
      <c r="N892" s="51">
        <f t="shared" si="87"/>
        <v>-2.1928579474004773E-2</v>
      </c>
      <c r="O892" s="51">
        <f t="shared" si="88"/>
        <v>6.1378178920954091E-3</v>
      </c>
      <c r="Q892" s="11">
        <v>39385</v>
      </c>
      <c r="R892" s="10">
        <v>6460</v>
      </c>
      <c r="S892" s="10">
        <v>6510</v>
      </c>
      <c r="T892" s="10">
        <v>6360</v>
      </c>
      <c r="U892" s="10">
        <v>6410</v>
      </c>
      <c r="V892" s="10">
        <v>8844000</v>
      </c>
      <c r="W892" s="10">
        <v>6410</v>
      </c>
      <c r="X892" s="19">
        <f t="shared" si="89"/>
        <v>-0.31201248049921998</v>
      </c>
      <c r="AF892" s="51">
        <f t="shared" si="91"/>
        <v>-3.0296828189695032E-2</v>
      </c>
      <c r="AG892" s="51">
        <f t="shared" si="90"/>
        <v>9.4448750921774429E-3</v>
      </c>
    </row>
    <row r="893" spans="1:33" s="1" customFormat="1">
      <c r="A893" s="18">
        <v>39386</v>
      </c>
      <c r="B893" s="19">
        <v>16620.59</v>
      </c>
      <c r="C893" s="19">
        <v>16738.98</v>
      </c>
      <c r="D893" s="19">
        <v>16552.54</v>
      </c>
      <c r="E893" s="19">
        <v>16737.63</v>
      </c>
      <c r="F893" s="19">
        <f t="shared" si="86"/>
        <v>0.51751651816895594</v>
      </c>
      <c r="G893" s="19"/>
      <c r="H893" s="19"/>
      <c r="I893" s="19"/>
      <c r="J893" s="19"/>
      <c r="K893" s="19"/>
      <c r="L893" s="19"/>
      <c r="M893" s="19"/>
      <c r="N893" s="51">
        <f t="shared" si="87"/>
        <v>0.1408528692703101</v>
      </c>
      <c r="O893" s="51">
        <f t="shared" si="88"/>
        <v>7.3285985285938535E-2</v>
      </c>
      <c r="Q893" s="11">
        <v>39386</v>
      </c>
      <c r="R893" s="10">
        <v>6390</v>
      </c>
      <c r="S893" s="10">
        <v>6570</v>
      </c>
      <c r="T893" s="10">
        <v>6390</v>
      </c>
      <c r="U893" s="10">
        <v>6570</v>
      </c>
      <c r="V893" s="10">
        <v>8478700</v>
      </c>
      <c r="W893" s="10">
        <v>6570</v>
      </c>
      <c r="X893" s="19">
        <f t="shared" si="89"/>
        <v>2.4353120243531201</v>
      </c>
      <c r="AF893" s="51">
        <f t="shared" si="91"/>
        <v>14.447979018292216</v>
      </c>
      <c r="AG893" s="51">
        <f t="shared" si="90"/>
        <v>35.189206167182164</v>
      </c>
    </row>
    <row r="894" spans="1:33" s="1" customFormat="1">
      <c r="A894" s="18">
        <v>39387</v>
      </c>
      <c r="B894" s="19">
        <v>16812.900000000001</v>
      </c>
      <c r="C894" s="19">
        <v>16887.04</v>
      </c>
      <c r="D894" s="19">
        <v>16795.55</v>
      </c>
      <c r="E894" s="19">
        <v>16870.400000000001</v>
      </c>
      <c r="F894" s="19">
        <f t="shared" si="86"/>
        <v>0.78699971547799941</v>
      </c>
      <c r="G894" s="19"/>
      <c r="H894" s="19"/>
      <c r="I894" s="19"/>
      <c r="J894" s="19"/>
      <c r="K894" s="19"/>
      <c r="L894" s="19"/>
      <c r="M894" s="19"/>
      <c r="N894" s="51">
        <f t="shared" si="87"/>
        <v>0.49263634570740295</v>
      </c>
      <c r="O894" s="51">
        <f t="shared" si="88"/>
        <v>0.38907673855180153</v>
      </c>
      <c r="Q894" s="11">
        <v>39387</v>
      </c>
      <c r="R894" s="10">
        <v>6750</v>
      </c>
      <c r="S894" s="10">
        <v>6790</v>
      </c>
      <c r="T894" s="10">
        <v>6660</v>
      </c>
      <c r="U894" s="10">
        <v>6750</v>
      </c>
      <c r="V894" s="10">
        <v>14543500</v>
      </c>
      <c r="W894" s="10">
        <v>6750</v>
      </c>
      <c r="X894" s="19">
        <f t="shared" si="89"/>
        <v>2.666666666666667</v>
      </c>
      <c r="AF894" s="51">
        <f t="shared" si="91"/>
        <v>18.968676555463123</v>
      </c>
      <c r="AG894" s="51">
        <f t="shared" si="90"/>
        <v>50.588217250216324</v>
      </c>
    </row>
    <row r="895" spans="1:33" s="1" customFormat="1">
      <c r="A895" s="18">
        <v>39388</v>
      </c>
      <c r="B895" s="19">
        <v>16647.400000000001</v>
      </c>
      <c r="C895" s="19">
        <v>16654.73</v>
      </c>
      <c r="D895" s="19">
        <v>16484.54</v>
      </c>
      <c r="E895" s="19">
        <v>16517.48</v>
      </c>
      <c r="F895" s="19">
        <f t="shared" si="86"/>
        <v>-2.1366455415717285</v>
      </c>
      <c r="G895" s="19"/>
      <c r="H895" s="19"/>
      <c r="I895" s="19"/>
      <c r="J895" s="19"/>
      <c r="K895" s="19"/>
      <c r="L895" s="19"/>
      <c r="M895" s="19"/>
      <c r="N895" s="51">
        <f t="shared" si="87"/>
        <v>-9.7162346803960524</v>
      </c>
      <c r="O895" s="51">
        <f t="shared" si="88"/>
        <v>20.733088171521317</v>
      </c>
      <c r="Q895" s="11">
        <v>39388</v>
      </c>
      <c r="R895" s="10">
        <v>6590</v>
      </c>
      <c r="S895" s="10">
        <v>6640</v>
      </c>
      <c r="T895" s="10">
        <v>6480</v>
      </c>
      <c r="U895" s="10">
        <v>6480</v>
      </c>
      <c r="V895" s="10">
        <v>12612800</v>
      </c>
      <c r="W895" s="10">
        <v>6480</v>
      </c>
      <c r="X895" s="19">
        <f t="shared" si="89"/>
        <v>-4.1666666666666661</v>
      </c>
      <c r="AF895" s="51">
        <f t="shared" si="91"/>
        <v>-72.324016059692269</v>
      </c>
      <c r="AG895" s="51">
        <f t="shared" si="90"/>
        <v>301.33069870631027</v>
      </c>
    </row>
    <row r="896" spans="1:33" s="1" customFormat="1">
      <c r="A896" s="18">
        <v>39391</v>
      </c>
      <c r="B896" s="19">
        <v>16458.14</v>
      </c>
      <c r="C896" s="19">
        <v>16458.14</v>
      </c>
      <c r="D896" s="19">
        <v>16211.79</v>
      </c>
      <c r="E896" s="19">
        <v>16268.92</v>
      </c>
      <c r="F896" s="19">
        <f t="shared" si="86"/>
        <v>-1.5278211460871371</v>
      </c>
      <c r="G896" s="19"/>
      <c r="H896" s="19"/>
      <c r="I896" s="19"/>
      <c r="J896" s="19"/>
      <c r="K896" s="19"/>
      <c r="L896" s="19"/>
      <c r="M896" s="19"/>
      <c r="N896" s="51">
        <f t="shared" si="87"/>
        <v>-3.546829150350562</v>
      </c>
      <c r="O896" s="51">
        <f t="shared" si="88"/>
        <v>5.4090420648589133</v>
      </c>
      <c r="Q896" s="11">
        <v>39391</v>
      </c>
      <c r="R896" s="10">
        <v>6490</v>
      </c>
      <c r="S896" s="10">
        <v>6520</v>
      </c>
      <c r="T896" s="10">
        <v>6410</v>
      </c>
      <c r="U896" s="10">
        <v>6430</v>
      </c>
      <c r="V896" s="10">
        <v>7225900</v>
      </c>
      <c r="W896" s="10">
        <v>6430</v>
      </c>
      <c r="X896" s="19">
        <f t="shared" si="89"/>
        <v>-0.77760497667185069</v>
      </c>
      <c r="AF896" s="51">
        <f t="shared" si="91"/>
        <v>-0.46970839212120191</v>
      </c>
      <c r="AG896" s="51">
        <f t="shared" si="90"/>
        <v>0.36512179644544984</v>
      </c>
    </row>
    <row r="897" spans="1:33" s="1" customFormat="1">
      <c r="A897" s="18">
        <v>39392</v>
      </c>
      <c r="B897" s="19">
        <v>16152.58</v>
      </c>
      <c r="C897" s="19">
        <v>16353.93</v>
      </c>
      <c r="D897" s="19">
        <v>16144.4</v>
      </c>
      <c r="E897" s="19">
        <v>16249.63</v>
      </c>
      <c r="F897" s="19">
        <f t="shared" si="86"/>
        <v>-0.11871039525208188</v>
      </c>
      <c r="G897" s="19"/>
      <c r="H897" s="19"/>
      <c r="I897" s="19"/>
      <c r="J897" s="19"/>
      <c r="K897" s="19"/>
      <c r="L897" s="19"/>
      <c r="M897" s="19"/>
      <c r="N897" s="51">
        <f t="shared" si="87"/>
        <v>-1.5578795467533566E-3</v>
      </c>
      <c r="O897" s="51">
        <f t="shared" si="88"/>
        <v>1.8059754156314641E-4</v>
      </c>
      <c r="Q897" s="11">
        <v>39392</v>
      </c>
      <c r="R897" s="10">
        <v>6330</v>
      </c>
      <c r="S897" s="10">
        <v>6490</v>
      </c>
      <c r="T897" s="10">
        <v>6320</v>
      </c>
      <c r="U897" s="10">
        <v>6390</v>
      </c>
      <c r="V897" s="10">
        <v>5702700</v>
      </c>
      <c r="W897" s="10">
        <v>6390</v>
      </c>
      <c r="X897" s="19">
        <f t="shared" si="89"/>
        <v>-0.6259780907668232</v>
      </c>
      <c r="AF897" s="51">
        <f t="shared" si="91"/>
        <v>-0.24497394595035196</v>
      </c>
      <c r="AG897" s="51">
        <f t="shared" si="90"/>
        <v>0.15328271950105798</v>
      </c>
    </row>
    <row r="898" spans="1:33" s="1" customFormat="1">
      <c r="A898" s="18">
        <v>39393</v>
      </c>
      <c r="B898" s="19">
        <v>16325.18</v>
      </c>
      <c r="C898" s="19">
        <v>16326.58</v>
      </c>
      <c r="D898" s="19">
        <v>16081.03</v>
      </c>
      <c r="E898" s="19">
        <v>16096.68</v>
      </c>
      <c r="F898" s="19">
        <f t="shared" si="86"/>
        <v>-0.95019594102634142</v>
      </c>
      <c r="G898" s="19"/>
      <c r="H898" s="19"/>
      <c r="I898" s="19"/>
      <c r="J898" s="19"/>
      <c r="K898" s="19"/>
      <c r="L898" s="19"/>
      <c r="M898" s="19"/>
      <c r="N898" s="51">
        <f t="shared" si="87"/>
        <v>-0.85038375914197339</v>
      </c>
      <c r="O898" s="51">
        <f t="shared" si="88"/>
        <v>0.80566273520421117</v>
      </c>
      <c r="Q898" s="11">
        <v>39393</v>
      </c>
      <c r="R898" s="10">
        <v>6490</v>
      </c>
      <c r="S898" s="10">
        <v>6500</v>
      </c>
      <c r="T898" s="10">
        <v>6370</v>
      </c>
      <c r="U898" s="10">
        <v>6440</v>
      </c>
      <c r="V898" s="10">
        <v>7359800</v>
      </c>
      <c r="W898" s="10">
        <v>6440</v>
      </c>
      <c r="X898" s="19">
        <f t="shared" si="89"/>
        <v>0.77639751552795033</v>
      </c>
      <c r="AF898" s="51">
        <f t="shared" si="91"/>
        <v>0.46849151383746207</v>
      </c>
      <c r="AG898" s="51">
        <f t="shared" si="90"/>
        <v>0.36386110836459234</v>
      </c>
    </row>
    <row r="899" spans="1:33" s="1" customFormat="1">
      <c r="A899" s="18">
        <v>39394</v>
      </c>
      <c r="B899" s="19">
        <v>15889.03</v>
      </c>
      <c r="C899" s="19">
        <v>15891.23</v>
      </c>
      <c r="D899" s="19">
        <v>15626.06</v>
      </c>
      <c r="E899" s="19">
        <v>15771.57</v>
      </c>
      <c r="F899" s="19">
        <f t="shared" si="86"/>
        <v>-2.0613673844772626</v>
      </c>
      <c r="G899" s="19"/>
      <c r="H899" s="19"/>
      <c r="I899" s="19"/>
      <c r="J899" s="19"/>
      <c r="K899" s="19"/>
      <c r="L899" s="19"/>
      <c r="M899" s="19"/>
      <c r="N899" s="51">
        <f t="shared" si="87"/>
        <v>-8.7237789099270877</v>
      </c>
      <c r="O899" s="51">
        <f t="shared" si="88"/>
        <v>17.958616130471665</v>
      </c>
      <c r="Q899" s="11">
        <v>39394</v>
      </c>
      <c r="R899" s="10">
        <v>6240</v>
      </c>
      <c r="S899" s="10">
        <v>6330</v>
      </c>
      <c r="T899" s="10">
        <v>6160</v>
      </c>
      <c r="U899" s="10">
        <v>6170</v>
      </c>
      <c r="V899" s="10">
        <v>15512100</v>
      </c>
      <c r="W899" s="10">
        <v>6170</v>
      </c>
      <c r="X899" s="19">
        <f t="shared" si="89"/>
        <v>-4.3760129659643443</v>
      </c>
      <c r="AF899" s="51">
        <f t="shared" si="91"/>
        <v>-83.783030619224803</v>
      </c>
      <c r="AG899" s="51">
        <f t="shared" si="90"/>
        <v>366.61319141007715</v>
      </c>
    </row>
    <row r="900" spans="1:33" s="1" customFormat="1">
      <c r="A900" s="18">
        <v>39395</v>
      </c>
      <c r="B900" s="19">
        <v>15675.48</v>
      </c>
      <c r="C900" s="19">
        <v>15834.97</v>
      </c>
      <c r="D900" s="19">
        <v>15566.12</v>
      </c>
      <c r="E900" s="19">
        <v>15583.42</v>
      </c>
      <c r="F900" s="19">
        <f t="shared" si="86"/>
        <v>-1.2073729643428697</v>
      </c>
      <c r="G900" s="19"/>
      <c r="H900" s="19"/>
      <c r="I900" s="19"/>
      <c r="J900" s="19"/>
      <c r="K900" s="19"/>
      <c r="L900" s="19"/>
      <c r="M900" s="19"/>
      <c r="N900" s="51">
        <f t="shared" si="87"/>
        <v>-1.7478951521177002</v>
      </c>
      <c r="O900" s="51">
        <f t="shared" si="88"/>
        <v>2.1054931707332836</v>
      </c>
      <c r="Q900" s="11">
        <v>39395</v>
      </c>
      <c r="R900" s="10">
        <v>6140</v>
      </c>
      <c r="S900" s="10">
        <v>6240</v>
      </c>
      <c r="T900" s="10">
        <v>6050</v>
      </c>
      <c r="U900" s="10">
        <v>6150</v>
      </c>
      <c r="V900" s="10">
        <v>16677200</v>
      </c>
      <c r="W900" s="10">
        <v>6150</v>
      </c>
      <c r="X900" s="19">
        <f t="shared" si="89"/>
        <v>-0.32520325203252032</v>
      </c>
      <c r="AF900" s="51">
        <f t="shared" si="91"/>
        <v>-3.4307676136176413E-2</v>
      </c>
      <c r="AG900" s="51">
        <f t="shared" si="90"/>
        <v>1.1147780330542638E-2</v>
      </c>
    </row>
    <row r="901" spans="1:33" s="1" customFormat="1">
      <c r="A901" s="18">
        <v>39398</v>
      </c>
      <c r="B901" s="19">
        <v>15377.37</v>
      </c>
      <c r="C901" s="19">
        <v>15386.8</v>
      </c>
      <c r="D901" s="19">
        <v>14998.51</v>
      </c>
      <c r="E901" s="19">
        <v>15197.09</v>
      </c>
      <c r="F901" s="19">
        <f t="shared" si="86"/>
        <v>-2.5421314212128765</v>
      </c>
      <c r="G901" s="19"/>
      <c r="H901" s="19"/>
      <c r="I901" s="19"/>
      <c r="J901" s="19"/>
      <c r="K901" s="19"/>
      <c r="L901" s="19"/>
      <c r="M901" s="19"/>
      <c r="N901" s="51">
        <f t="shared" si="87"/>
        <v>-16.374414131419012</v>
      </c>
      <c r="O901" s="51">
        <f t="shared" si="88"/>
        <v>41.580307184467479</v>
      </c>
      <c r="Q901" s="11">
        <v>39398</v>
      </c>
      <c r="R901" s="10">
        <v>6030</v>
      </c>
      <c r="S901" s="10">
        <v>6090</v>
      </c>
      <c r="T901" s="10">
        <v>5960</v>
      </c>
      <c r="U901" s="10">
        <v>5980</v>
      </c>
      <c r="V901" s="10">
        <v>16566000</v>
      </c>
      <c r="W901" s="10">
        <v>5980</v>
      </c>
      <c r="X901" s="19">
        <f t="shared" si="89"/>
        <v>-2.8428093645484949</v>
      </c>
      <c r="AF901" s="51">
        <f t="shared" si="91"/>
        <v>-22.967856835292356</v>
      </c>
      <c r="AG901" s="51">
        <f t="shared" si="90"/>
        <v>65.287087754499439</v>
      </c>
    </row>
    <row r="902" spans="1:33" s="1" customFormat="1">
      <c r="A902" s="18">
        <v>39399</v>
      </c>
      <c r="B902" s="19">
        <v>15148.16</v>
      </c>
      <c r="C902" s="19">
        <v>15235.56</v>
      </c>
      <c r="D902" s="19">
        <v>14988.77</v>
      </c>
      <c r="E902" s="19">
        <v>15126.63</v>
      </c>
      <c r="F902" s="19">
        <f t="shared" si="86"/>
        <v>-0.46580104094567626</v>
      </c>
      <c r="G902" s="19"/>
      <c r="H902" s="19"/>
      <c r="I902" s="19"/>
      <c r="J902" s="19"/>
      <c r="K902" s="19"/>
      <c r="L902" s="19"/>
      <c r="M902" s="19"/>
      <c r="N902" s="51">
        <f t="shared" si="87"/>
        <v>-9.9263055795987973E-2</v>
      </c>
      <c r="O902" s="51">
        <f t="shared" si="88"/>
        <v>4.5960370499091616E-2</v>
      </c>
      <c r="Q902" s="11">
        <v>39399</v>
      </c>
      <c r="R902" s="10">
        <v>6000</v>
      </c>
      <c r="S902" s="10">
        <v>6090</v>
      </c>
      <c r="T902" s="10">
        <v>6000</v>
      </c>
      <c r="U902" s="10">
        <v>6020</v>
      </c>
      <c r="V902" s="10">
        <v>13354500</v>
      </c>
      <c r="W902" s="10">
        <v>6020</v>
      </c>
      <c r="X902" s="19">
        <f t="shared" si="89"/>
        <v>0.66445182724252494</v>
      </c>
      <c r="AF902" s="51">
        <f t="shared" si="91"/>
        <v>0.29370781529769824</v>
      </c>
      <c r="AG902" s="51">
        <f t="shared" si="90"/>
        <v>0.19523334884328764</v>
      </c>
    </row>
    <row r="903" spans="1:33" s="1" customFormat="1">
      <c r="A903" s="18">
        <v>39400</v>
      </c>
      <c r="B903" s="19">
        <v>15311.38</v>
      </c>
      <c r="C903" s="19">
        <v>15504.99</v>
      </c>
      <c r="D903" s="19">
        <v>15287.26</v>
      </c>
      <c r="E903" s="19">
        <v>15499.56</v>
      </c>
      <c r="F903" s="19">
        <f t="shared" si="86"/>
        <v>2.4060683012937161</v>
      </c>
      <c r="G903" s="19"/>
      <c r="H903" s="19"/>
      <c r="I903" s="19"/>
      <c r="J903" s="19"/>
      <c r="K903" s="19"/>
      <c r="L903" s="19"/>
      <c r="M903" s="19"/>
      <c r="N903" s="51">
        <f t="shared" si="87"/>
        <v>13.977552995573225</v>
      </c>
      <c r="O903" s="51">
        <f t="shared" si="88"/>
        <v>33.669877015983701</v>
      </c>
      <c r="Q903" s="11">
        <v>39400</v>
      </c>
      <c r="R903" s="10">
        <v>6160</v>
      </c>
      <c r="S903" s="10">
        <v>6260</v>
      </c>
      <c r="T903" s="10">
        <v>6140</v>
      </c>
      <c r="U903" s="10">
        <v>6240</v>
      </c>
      <c r="V903" s="10">
        <v>10933600</v>
      </c>
      <c r="W903" s="10">
        <v>6240</v>
      </c>
      <c r="X903" s="19">
        <f t="shared" si="89"/>
        <v>3.5256410256410255</v>
      </c>
      <c r="AF903" s="51">
        <f t="shared" si="91"/>
        <v>43.834214956377437</v>
      </c>
      <c r="AG903" s="51">
        <f t="shared" si="90"/>
        <v>154.55544528129332</v>
      </c>
    </row>
    <row r="904" spans="1:33" s="1" customFormat="1">
      <c r="A904" s="18">
        <v>39401</v>
      </c>
      <c r="B904" s="19">
        <v>15536.35</v>
      </c>
      <c r="C904" s="19">
        <v>15587.31</v>
      </c>
      <c r="D904" s="19">
        <v>15396.3</v>
      </c>
      <c r="E904" s="19">
        <v>15396.3</v>
      </c>
      <c r="F904" s="19">
        <f t="shared" si="86"/>
        <v>-0.67068061807057677</v>
      </c>
      <c r="G904" s="19"/>
      <c r="H904" s="19"/>
      <c r="I904" s="19"/>
      <c r="J904" s="19"/>
      <c r="K904" s="19"/>
      <c r="L904" s="19"/>
      <c r="M904" s="19"/>
      <c r="N904" s="51">
        <f t="shared" si="87"/>
        <v>-0.29793769676376219</v>
      </c>
      <c r="O904" s="51">
        <f t="shared" si="88"/>
        <v>0.19899123227849702</v>
      </c>
      <c r="Q904" s="11">
        <v>39401</v>
      </c>
      <c r="R904" s="10">
        <v>6230</v>
      </c>
      <c r="S904" s="10">
        <v>6260</v>
      </c>
      <c r="T904" s="10">
        <v>6190</v>
      </c>
      <c r="U904" s="10">
        <v>6220</v>
      </c>
      <c r="V904" s="10">
        <v>10706900</v>
      </c>
      <c r="W904" s="10">
        <v>6220</v>
      </c>
      <c r="X904" s="19">
        <f t="shared" si="89"/>
        <v>-0.32154340836012862</v>
      </c>
      <c r="AF904" s="51">
        <f t="shared" si="91"/>
        <v>-3.3161431748919661E-2</v>
      </c>
      <c r="AG904" s="51">
        <f t="shared" si="90"/>
        <v>1.0653959233701635E-2</v>
      </c>
    </row>
    <row r="905" spans="1:33" s="1" customFormat="1">
      <c r="A905" s="18">
        <v>39402</v>
      </c>
      <c r="B905" s="19">
        <v>15238.73</v>
      </c>
      <c r="C905" s="19">
        <v>15238.73</v>
      </c>
      <c r="D905" s="19">
        <v>15030.02</v>
      </c>
      <c r="E905" s="19">
        <v>15154.61</v>
      </c>
      <c r="F905" s="19">
        <f t="shared" si="86"/>
        <v>-1.5948282403836105</v>
      </c>
      <c r="G905" s="19"/>
      <c r="H905" s="19"/>
      <c r="I905" s="19"/>
      <c r="J905" s="19"/>
      <c r="K905" s="19"/>
      <c r="L905" s="19"/>
      <c r="M905" s="19"/>
      <c r="N905" s="51">
        <f t="shared" si="87"/>
        <v>-4.0351941983215953</v>
      </c>
      <c r="O905" s="51">
        <f t="shared" si="88"/>
        <v>6.4242029719433082</v>
      </c>
      <c r="Q905" s="11">
        <v>39402</v>
      </c>
      <c r="R905" s="10">
        <v>6110</v>
      </c>
      <c r="S905" s="10">
        <v>6140</v>
      </c>
      <c r="T905" s="10">
        <v>6070</v>
      </c>
      <c r="U905" s="10">
        <v>6110</v>
      </c>
      <c r="V905" s="10">
        <v>8791900</v>
      </c>
      <c r="W905" s="10">
        <v>6110</v>
      </c>
      <c r="X905" s="19">
        <f t="shared" si="89"/>
        <v>-1.800327332242226</v>
      </c>
      <c r="AF905" s="51">
        <f t="shared" si="91"/>
        <v>-5.8325786943635292</v>
      </c>
      <c r="AG905" s="51">
        <f t="shared" si="90"/>
        <v>10.498988889440904</v>
      </c>
    </row>
    <row r="906" spans="1:33" s="1" customFormat="1">
      <c r="A906" s="18">
        <v>39405</v>
      </c>
      <c r="B906" s="19">
        <v>15177.17</v>
      </c>
      <c r="C906" s="19">
        <v>15302.76</v>
      </c>
      <c r="D906" s="19">
        <v>15040.1</v>
      </c>
      <c r="E906" s="19">
        <v>15042.56</v>
      </c>
      <c r="F906" s="19">
        <f t="shared" si="86"/>
        <v>-0.744886508679381</v>
      </c>
      <c r="G906" s="19"/>
      <c r="H906" s="19"/>
      <c r="I906" s="19"/>
      <c r="J906" s="19"/>
      <c r="K906" s="19"/>
      <c r="L906" s="19"/>
      <c r="M906" s="19"/>
      <c r="N906" s="51">
        <f t="shared" si="87"/>
        <v>-0.40868589559072271</v>
      </c>
      <c r="O906" s="51">
        <f t="shared" si="88"/>
        <v>0.30328635131647952</v>
      </c>
      <c r="Q906" s="11">
        <v>39405</v>
      </c>
      <c r="R906" s="10">
        <v>6150</v>
      </c>
      <c r="S906" s="10">
        <v>6250</v>
      </c>
      <c r="T906" s="10">
        <v>6120</v>
      </c>
      <c r="U906" s="10">
        <v>6120</v>
      </c>
      <c r="V906" s="10">
        <v>7509600</v>
      </c>
      <c r="W906" s="10">
        <v>6120</v>
      </c>
      <c r="X906" s="19">
        <f t="shared" si="89"/>
        <v>0.16339869281045752</v>
      </c>
      <c r="AF906" s="51">
        <f t="shared" si="91"/>
        <v>4.3840884780271434E-3</v>
      </c>
      <c r="AG906" s="51">
        <f t="shared" si="90"/>
        <v>7.1752837552356834E-4</v>
      </c>
    </row>
    <row r="907" spans="1:33" s="1" customFormat="1">
      <c r="A907" s="18">
        <v>39406</v>
      </c>
      <c r="B907" s="19">
        <v>14868.98</v>
      </c>
      <c r="C907" s="19">
        <v>15222.24</v>
      </c>
      <c r="D907" s="19">
        <v>14751.27</v>
      </c>
      <c r="E907" s="19">
        <v>15211.52</v>
      </c>
      <c r="F907" s="19">
        <f t="shared" si="86"/>
        <v>1.11073712554696</v>
      </c>
      <c r="G907" s="19"/>
      <c r="H907" s="19"/>
      <c r="I907" s="19"/>
      <c r="J907" s="19"/>
      <c r="K907" s="19"/>
      <c r="L907" s="19"/>
      <c r="M907" s="19"/>
      <c r="N907" s="51">
        <f t="shared" si="87"/>
        <v>1.380691808589382</v>
      </c>
      <c r="O907" s="51">
        <f t="shared" si="88"/>
        <v>1.5374311084297534</v>
      </c>
      <c r="Q907" s="11">
        <v>39406</v>
      </c>
      <c r="R907" s="10">
        <v>5970</v>
      </c>
      <c r="S907" s="10">
        <v>6140</v>
      </c>
      <c r="T907" s="10">
        <v>5950</v>
      </c>
      <c r="U907" s="10">
        <v>6110</v>
      </c>
      <c r="V907" s="10">
        <v>11339600</v>
      </c>
      <c r="W907" s="10">
        <v>6110</v>
      </c>
      <c r="X907" s="19">
        <f t="shared" si="89"/>
        <v>-0.16366612111292964</v>
      </c>
      <c r="AF907" s="51">
        <f t="shared" si="91"/>
        <v>-4.3625738086269716E-3</v>
      </c>
      <c r="AG907" s="51">
        <f t="shared" si="90"/>
        <v>7.128372458584392E-4</v>
      </c>
    </row>
    <row r="908" spans="1:33" s="1" customFormat="1">
      <c r="A908" s="18">
        <v>39407</v>
      </c>
      <c r="B908" s="19">
        <v>15113.83</v>
      </c>
      <c r="C908" s="19">
        <v>15154.31</v>
      </c>
      <c r="D908" s="19">
        <v>14770.22</v>
      </c>
      <c r="E908" s="19">
        <v>14837.66</v>
      </c>
      <c r="F908" s="19">
        <f t="shared" si="86"/>
        <v>-2.519669543580326</v>
      </c>
      <c r="G908" s="19"/>
      <c r="H908" s="19"/>
      <c r="I908" s="19"/>
      <c r="J908" s="19"/>
      <c r="K908" s="19"/>
      <c r="L908" s="19"/>
      <c r="M908" s="19"/>
      <c r="N908" s="51">
        <f t="shared" si="87"/>
        <v>-15.943724984711759</v>
      </c>
      <c r="O908" s="51">
        <f t="shared" si="88"/>
        <v>40.128512313566304</v>
      </c>
      <c r="Q908" s="11">
        <v>39407</v>
      </c>
      <c r="R908" s="10">
        <v>6060</v>
      </c>
      <c r="S908" s="10">
        <v>6070</v>
      </c>
      <c r="T908" s="10">
        <v>5910</v>
      </c>
      <c r="U908" s="10">
        <v>5940</v>
      </c>
      <c r="V908" s="10">
        <v>11407300</v>
      </c>
      <c r="W908" s="10">
        <v>5940</v>
      </c>
      <c r="X908" s="19">
        <f t="shared" si="89"/>
        <v>-2.861952861952862</v>
      </c>
      <c r="AF908" s="51">
        <f t="shared" si="91"/>
        <v>-23.435029820550064</v>
      </c>
      <c r="AG908" s="51">
        <f t="shared" si="90"/>
        <v>67.063674816518827</v>
      </c>
    </row>
    <row r="909" spans="1:33" s="1" customFormat="1">
      <c r="A909" s="18">
        <v>39408</v>
      </c>
      <c r="B909" s="19">
        <v>14726.62</v>
      </c>
      <c r="C909" s="19">
        <v>15000.18</v>
      </c>
      <c r="D909" s="19">
        <v>14669.85</v>
      </c>
      <c r="E909" s="19">
        <v>14888.77</v>
      </c>
      <c r="F909" s="19">
        <f t="shared" ref="F909:F972" si="92">(E909-E908)/E909*100</f>
        <v>0.34327886051030798</v>
      </c>
      <c r="G909" s="19"/>
      <c r="H909" s="19"/>
      <c r="I909" s="19"/>
      <c r="J909" s="19"/>
      <c r="K909" s="19"/>
      <c r="L909" s="19"/>
      <c r="M909" s="19"/>
      <c r="N909" s="51">
        <f t="shared" ref="N909:N972" si="93">(F909-F$4)^3</f>
        <v>4.1444735719340951E-2</v>
      </c>
      <c r="O909" s="51">
        <f t="shared" ref="O909:O972" si="94">(F909-F$4)^4</f>
        <v>1.434253217499778E-2</v>
      </c>
      <c r="Q909" s="11">
        <v>39408</v>
      </c>
      <c r="R909" s="10">
        <v>5780</v>
      </c>
      <c r="S909" s="10">
        <v>5950</v>
      </c>
      <c r="T909" s="10">
        <v>5780</v>
      </c>
      <c r="U909" s="10">
        <v>5870</v>
      </c>
      <c r="V909" s="10">
        <v>12223800</v>
      </c>
      <c r="W909" s="10">
        <v>5870</v>
      </c>
      <c r="X909" s="19">
        <f t="shared" ref="X909:X972" si="95">(W909-W908)/W909*100</f>
        <v>-1.192504258943782</v>
      </c>
      <c r="AF909" s="51">
        <f t="shared" si="91"/>
        <v>-1.6946780255364118</v>
      </c>
      <c r="AG909" s="51">
        <f t="shared" ref="AG909:AG972" si="96">(X909-X$4)^4</f>
        <v>2.0204569320213124</v>
      </c>
    </row>
    <row r="910" spans="1:33" s="1" customFormat="1">
      <c r="A910" s="18">
        <v>39412</v>
      </c>
      <c r="B910" s="19">
        <v>14921.57</v>
      </c>
      <c r="C910" s="19">
        <v>15295.21</v>
      </c>
      <c r="D910" s="19">
        <v>14912.83</v>
      </c>
      <c r="E910" s="19">
        <v>15135.21</v>
      </c>
      <c r="F910" s="19">
        <f t="shared" si="92"/>
        <v>1.6282562316611313</v>
      </c>
      <c r="G910" s="19"/>
      <c r="H910" s="19"/>
      <c r="I910" s="19"/>
      <c r="J910" s="19"/>
      <c r="K910" s="19"/>
      <c r="L910" s="19"/>
      <c r="M910" s="19"/>
      <c r="N910" s="51">
        <f t="shared" si="93"/>
        <v>4.3390529831741764</v>
      </c>
      <c r="O910" s="51">
        <f t="shared" si="94"/>
        <v>7.077175047887784</v>
      </c>
      <c r="Q910" s="11">
        <v>39412</v>
      </c>
      <c r="R910" s="10">
        <v>5890</v>
      </c>
      <c r="S910" s="10">
        <v>6090</v>
      </c>
      <c r="T910" s="10">
        <v>5890</v>
      </c>
      <c r="U910" s="10">
        <v>5990</v>
      </c>
      <c r="V910" s="10">
        <v>10336400</v>
      </c>
      <c r="W910" s="10">
        <v>5990</v>
      </c>
      <c r="X910" s="19">
        <f t="shared" si="95"/>
        <v>2.003338898163606</v>
      </c>
      <c r="AF910" s="51">
        <f t="shared" ref="AF910:AF973" si="97">(X910-X$4)^3</f>
        <v>8.0433584474629196</v>
      </c>
      <c r="AG910" s="51">
        <f t="shared" si="96"/>
        <v>16.1157268430036</v>
      </c>
    </row>
    <row r="911" spans="1:33" s="1" customFormat="1">
      <c r="A911" s="18">
        <v>39413</v>
      </c>
      <c r="B911" s="19">
        <v>14953.93</v>
      </c>
      <c r="C911" s="19">
        <v>15312.55</v>
      </c>
      <c r="D911" s="19">
        <v>14801.87</v>
      </c>
      <c r="E911" s="19">
        <v>15222.85</v>
      </c>
      <c r="F911" s="19">
        <f t="shared" si="92"/>
        <v>0.57571348334905248</v>
      </c>
      <c r="G911" s="19"/>
      <c r="H911" s="19"/>
      <c r="I911" s="19"/>
      <c r="J911" s="19"/>
      <c r="K911" s="19"/>
      <c r="L911" s="19"/>
      <c r="M911" s="19"/>
      <c r="N911" s="51">
        <f t="shared" si="93"/>
        <v>0.19360075690807763</v>
      </c>
      <c r="O911" s="51">
        <f t="shared" si="94"/>
        <v>0.11199777663796169</v>
      </c>
      <c r="Q911" s="11">
        <v>39413</v>
      </c>
      <c r="R911" s="10">
        <v>5890</v>
      </c>
      <c r="S911" s="10">
        <v>6120</v>
      </c>
      <c r="T911" s="10">
        <v>5860</v>
      </c>
      <c r="U911" s="10">
        <v>6100</v>
      </c>
      <c r="V911" s="10">
        <v>11126800</v>
      </c>
      <c r="W911" s="10">
        <v>6100</v>
      </c>
      <c r="X911" s="19">
        <f t="shared" si="95"/>
        <v>1.8032786885245904</v>
      </c>
      <c r="AF911" s="51">
        <f t="shared" si="97"/>
        <v>5.8665398100864143</v>
      </c>
      <c r="AG911" s="51">
        <f t="shared" si="96"/>
        <v>10.580577261095881</v>
      </c>
    </row>
    <row r="912" spans="1:33" s="1" customFormat="1">
      <c r="A912" s="18">
        <v>39414</v>
      </c>
      <c r="B912" s="19">
        <v>15271.14</v>
      </c>
      <c r="C912" s="19">
        <v>15280.91</v>
      </c>
      <c r="D912" s="19">
        <v>15089.35</v>
      </c>
      <c r="E912" s="19">
        <v>15153.78</v>
      </c>
      <c r="F912" s="19">
        <f t="shared" si="92"/>
        <v>-0.4557938679326195</v>
      </c>
      <c r="G912" s="19"/>
      <c r="H912" s="19"/>
      <c r="I912" s="19"/>
      <c r="J912" s="19"/>
      <c r="K912" s="19"/>
      <c r="L912" s="19"/>
      <c r="M912" s="19"/>
      <c r="N912" s="51">
        <f t="shared" si="93"/>
        <v>-9.2965033440864639E-2</v>
      </c>
      <c r="O912" s="51">
        <f t="shared" si="94"/>
        <v>4.2113969002352022E-2</v>
      </c>
      <c r="Q912" s="11">
        <v>39414</v>
      </c>
      <c r="R912" s="10">
        <v>6090</v>
      </c>
      <c r="S912" s="10">
        <v>6120</v>
      </c>
      <c r="T912" s="10">
        <v>5970</v>
      </c>
      <c r="U912" s="10">
        <v>6000</v>
      </c>
      <c r="V912" s="10">
        <v>10503400</v>
      </c>
      <c r="W912" s="10">
        <v>6000</v>
      </c>
      <c r="X912" s="19">
        <f t="shared" si="95"/>
        <v>-1.6666666666666667</v>
      </c>
      <c r="AF912" s="51">
        <f t="shared" si="97"/>
        <v>-4.6273983402371046</v>
      </c>
      <c r="AG912" s="51">
        <f t="shared" si="96"/>
        <v>7.7110913601786262</v>
      </c>
    </row>
    <row r="913" spans="1:33" s="1" customFormat="1">
      <c r="A913" s="18">
        <v>39415</v>
      </c>
      <c r="B913" s="19">
        <v>15339.61</v>
      </c>
      <c r="C913" s="19">
        <v>15555.04</v>
      </c>
      <c r="D913" s="19">
        <v>15339.61</v>
      </c>
      <c r="E913" s="19">
        <v>15513.74</v>
      </c>
      <c r="F913" s="19">
        <f t="shared" si="92"/>
        <v>2.3202657773044999</v>
      </c>
      <c r="G913" s="19"/>
      <c r="H913" s="19"/>
      <c r="I913" s="19"/>
      <c r="J913" s="19"/>
      <c r="K913" s="19"/>
      <c r="L913" s="19"/>
      <c r="M913" s="19"/>
      <c r="N913" s="51">
        <f t="shared" si="93"/>
        <v>12.53649702679466</v>
      </c>
      <c r="O913" s="51">
        <f t="shared" si="94"/>
        <v>29.122921260256579</v>
      </c>
      <c r="Q913" s="11">
        <v>39415</v>
      </c>
      <c r="R913" s="10">
        <v>6250</v>
      </c>
      <c r="S913" s="10">
        <v>6280</v>
      </c>
      <c r="T913" s="10">
        <v>6190</v>
      </c>
      <c r="U913" s="10">
        <v>6190</v>
      </c>
      <c r="V913" s="10">
        <v>10392500</v>
      </c>
      <c r="W913" s="10">
        <v>6190</v>
      </c>
      <c r="X913" s="19">
        <f t="shared" si="95"/>
        <v>3.0694668820678515</v>
      </c>
      <c r="AF913" s="51">
        <f t="shared" si="97"/>
        <v>28.926941799881408</v>
      </c>
      <c r="AG913" s="51">
        <f t="shared" si="96"/>
        <v>88.798036424289506</v>
      </c>
    </row>
    <row r="914" spans="1:33" s="1" customFormat="1">
      <c r="A914" s="18">
        <v>39416</v>
      </c>
      <c r="B914" s="19">
        <v>15520.53</v>
      </c>
      <c r="C914" s="19">
        <v>15751.2</v>
      </c>
      <c r="D914" s="19">
        <v>15520.53</v>
      </c>
      <c r="E914" s="19">
        <v>15680.67</v>
      </c>
      <c r="F914" s="19">
        <f t="shared" si="92"/>
        <v>1.0645591036607509</v>
      </c>
      <c r="G914" s="19"/>
      <c r="H914" s="19"/>
      <c r="I914" s="19"/>
      <c r="J914" s="19"/>
      <c r="K914" s="19"/>
      <c r="L914" s="19"/>
      <c r="M914" s="19"/>
      <c r="N914" s="51">
        <f t="shared" si="93"/>
        <v>1.2159439885721808</v>
      </c>
      <c r="O914" s="51">
        <f t="shared" si="94"/>
        <v>1.2978308500242655</v>
      </c>
      <c r="Q914" s="11">
        <v>39416</v>
      </c>
      <c r="R914" s="10">
        <v>6190</v>
      </c>
      <c r="S914" s="10">
        <v>6260</v>
      </c>
      <c r="T914" s="10">
        <v>6180</v>
      </c>
      <c r="U914" s="10">
        <v>6240</v>
      </c>
      <c r="V914" s="10">
        <v>9304900</v>
      </c>
      <c r="W914" s="10">
        <v>6240</v>
      </c>
      <c r="X914" s="19">
        <f t="shared" si="95"/>
        <v>0.80128205128205121</v>
      </c>
      <c r="AF914" s="51">
        <f t="shared" si="97"/>
        <v>0.51498147874923639</v>
      </c>
      <c r="AG914" s="51">
        <f t="shared" si="96"/>
        <v>0.41278332654790589</v>
      </c>
    </row>
    <row r="915" spans="1:33" s="1" customFormat="1">
      <c r="A915" s="18">
        <v>39419</v>
      </c>
      <c r="B915" s="19">
        <v>15747.47</v>
      </c>
      <c r="C915" s="19">
        <v>15799.69</v>
      </c>
      <c r="D915" s="19">
        <v>15577.69</v>
      </c>
      <c r="E915" s="19">
        <v>15628.97</v>
      </c>
      <c r="F915" s="19">
        <f t="shared" si="92"/>
        <v>-0.33079595136468193</v>
      </c>
      <c r="G915" s="19"/>
      <c r="H915" s="19"/>
      <c r="I915" s="19"/>
      <c r="J915" s="19"/>
      <c r="K915" s="19"/>
      <c r="L915" s="19"/>
      <c r="M915" s="19"/>
      <c r="N915" s="51">
        <f t="shared" si="93"/>
        <v>-3.5291032689540432E-2</v>
      </c>
      <c r="O915" s="51">
        <f t="shared" si="94"/>
        <v>1.1575839302583253E-2</v>
      </c>
      <c r="Q915" s="11">
        <v>39419</v>
      </c>
      <c r="R915" s="10">
        <v>6240</v>
      </c>
      <c r="S915" s="10">
        <v>6260</v>
      </c>
      <c r="T915" s="10">
        <v>6150</v>
      </c>
      <c r="U915" s="10">
        <v>6190</v>
      </c>
      <c r="V915" s="10">
        <v>6739300</v>
      </c>
      <c r="W915" s="10">
        <v>6190</v>
      </c>
      <c r="X915" s="19">
        <f t="shared" si="95"/>
        <v>-0.80775444264943452</v>
      </c>
      <c r="AF915" s="51">
        <f t="shared" si="97"/>
        <v>-0.5265092974685146</v>
      </c>
      <c r="AG915" s="51">
        <f t="shared" si="96"/>
        <v>0.42514922611900802</v>
      </c>
    </row>
    <row r="916" spans="1:33" s="1" customFormat="1">
      <c r="A916" s="18">
        <v>39420</v>
      </c>
      <c r="B916" s="19">
        <v>15613.89</v>
      </c>
      <c r="C916" s="19">
        <v>15683.18</v>
      </c>
      <c r="D916" s="19">
        <v>15446.47</v>
      </c>
      <c r="E916" s="19">
        <v>15480.19</v>
      </c>
      <c r="F916" s="19">
        <f t="shared" si="92"/>
        <v>-0.96109931467248688</v>
      </c>
      <c r="G916" s="19"/>
      <c r="H916" s="19"/>
      <c r="I916" s="19"/>
      <c r="J916" s="19"/>
      <c r="K916" s="19"/>
      <c r="L916" s="19"/>
      <c r="M916" s="19"/>
      <c r="N916" s="51">
        <f t="shared" si="93"/>
        <v>-0.8800831350809345</v>
      </c>
      <c r="O916" s="51">
        <f t="shared" si="94"/>
        <v>0.84339611920288304</v>
      </c>
      <c r="Q916" s="11">
        <v>39420</v>
      </c>
      <c r="R916" s="10">
        <v>6190</v>
      </c>
      <c r="S916" s="10">
        <v>6190</v>
      </c>
      <c r="T916" s="10">
        <v>6110</v>
      </c>
      <c r="U916" s="10">
        <v>6130</v>
      </c>
      <c r="V916" s="10">
        <v>6569900</v>
      </c>
      <c r="W916" s="10">
        <v>6130</v>
      </c>
      <c r="X916" s="19">
        <f t="shared" si="95"/>
        <v>-0.97879282218597052</v>
      </c>
      <c r="AF916" s="51">
        <f t="shared" si="97"/>
        <v>-0.93694869330959052</v>
      </c>
      <c r="AG916" s="51">
        <f t="shared" si="96"/>
        <v>0.91682774301210057</v>
      </c>
    </row>
    <row r="917" spans="1:33" s="1" customFormat="1">
      <c r="A917" s="18">
        <v>39421</v>
      </c>
      <c r="B917" s="19">
        <v>15418.95</v>
      </c>
      <c r="C917" s="19">
        <v>15621.54</v>
      </c>
      <c r="D917" s="19">
        <v>15365.39</v>
      </c>
      <c r="E917" s="19">
        <v>15608.88</v>
      </c>
      <c r="F917" s="19">
        <f t="shared" si="92"/>
        <v>0.82446658568711328</v>
      </c>
      <c r="G917" s="19"/>
      <c r="H917" s="19"/>
      <c r="I917" s="19"/>
      <c r="J917" s="19"/>
      <c r="K917" s="19"/>
      <c r="L917" s="19"/>
      <c r="M917" s="19"/>
      <c r="N917" s="51">
        <f t="shared" si="93"/>
        <v>0.56612598378807755</v>
      </c>
      <c r="O917" s="51">
        <f t="shared" si="94"/>
        <v>0.46832871250610003</v>
      </c>
      <c r="Q917" s="11">
        <v>39421</v>
      </c>
      <c r="R917" s="10">
        <v>6050</v>
      </c>
      <c r="S917" s="10">
        <v>6210</v>
      </c>
      <c r="T917" s="10">
        <v>6030</v>
      </c>
      <c r="U917" s="10">
        <v>6140</v>
      </c>
      <c r="V917" s="10">
        <v>9184800</v>
      </c>
      <c r="W917" s="10">
        <v>6140</v>
      </c>
      <c r="X917" s="19">
        <f t="shared" si="95"/>
        <v>0.16286644951140067</v>
      </c>
      <c r="AF917" s="51">
        <f t="shared" si="97"/>
        <v>4.3414562621356826E-3</v>
      </c>
      <c r="AG917" s="51">
        <f t="shared" si="96"/>
        <v>7.0824019935994875E-4</v>
      </c>
    </row>
    <row r="918" spans="1:33" s="1" customFormat="1">
      <c r="A918" s="18">
        <v>39422</v>
      </c>
      <c r="B918" s="19">
        <v>15782.4</v>
      </c>
      <c r="C918" s="19">
        <v>15898.26</v>
      </c>
      <c r="D918" s="19">
        <v>15740.94</v>
      </c>
      <c r="E918" s="19">
        <v>15874.08</v>
      </c>
      <c r="F918" s="19">
        <f t="shared" si="92"/>
        <v>1.6706479997581007</v>
      </c>
      <c r="G918" s="19"/>
      <c r="H918" s="19"/>
      <c r="I918" s="19"/>
      <c r="J918" s="19"/>
      <c r="K918" s="19"/>
      <c r="L918" s="19"/>
      <c r="M918" s="19"/>
      <c r="N918" s="51">
        <f t="shared" si="93"/>
        <v>4.6862463704240493</v>
      </c>
      <c r="O918" s="51">
        <f t="shared" si="94"/>
        <v>7.8421201053217446</v>
      </c>
      <c r="Q918" s="11">
        <v>39422</v>
      </c>
      <c r="R918" s="10">
        <v>6220</v>
      </c>
      <c r="S918" s="10">
        <v>6280</v>
      </c>
      <c r="T918" s="10">
        <v>6170</v>
      </c>
      <c r="U918" s="10">
        <v>6240</v>
      </c>
      <c r="V918" s="10">
        <v>9379100</v>
      </c>
      <c r="W918" s="10">
        <v>6240</v>
      </c>
      <c r="X918" s="19">
        <f t="shared" si="95"/>
        <v>1.6025641025641024</v>
      </c>
      <c r="AF918" s="51">
        <f t="shared" si="97"/>
        <v>4.1177875115204721</v>
      </c>
      <c r="AG918" s="51">
        <f t="shared" si="96"/>
        <v>6.6001211821972525</v>
      </c>
    </row>
    <row r="919" spans="1:33" s="1" customFormat="1">
      <c r="A919" s="18">
        <v>39423</v>
      </c>
      <c r="B919" s="19">
        <v>15992.24</v>
      </c>
      <c r="C919" s="19">
        <v>16107.65</v>
      </c>
      <c r="D919" s="19">
        <v>15948.54</v>
      </c>
      <c r="E919" s="19">
        <v>15956.37</v>
      </c>
      <c r="F919" s="19">
        <f t="shared" si="92"/>
        <v>0.51571880070467702</v>
      </c>
      <c r="G919" s="19"/>
      <c r="H919" s="19"/>
      <c r="I919" s="19"/>
      <c r="J919" s="19"/>
      <c r="K919" s="19"/>
      <c r="L919" s="19"/>
      <c r="M919" s="19"/>
      <c r="N919" s="51">
        <f t="shared" si="93"/>
        <v>0.13939790695975446</v>
      </c>
      <c r="O919" s="51">
        <f t="shared" si="94"/>
        <v>7.2278367891622092E-2</v>
      </c>
      <c r="Q919" s="11">
        <v>39423</v>
      </c>
      <c r="R919" s="10">
        <v>6270</v>
      </c>
      <c r="S919" s="10">
        <v>6440</v>
      </c>
      <c r="T919" s="10">
        <v>6270</v>
      </c>
      <c r="U919" s="10">
        <v>6340</v>
      </c>
      <c r="V919" s="10">
        <v>11392600</v>
      </c>
      <c r="W919" s="10">
        <v>6340</v>
      </c>
      <c r="X919" s="19">
        <f t="shared" si="95"/>
        <v>1.5772870662460567</v>
      </c>
      <c r="AF919" s="51">
        <f t="shared" si="97"/>
        <v>3.9260282118427399</v>
      </c>
      <c r="AG919" s="51">
        <f t="shared" si="96"/>
        <v>6.1935249017946683</v>
      </c>
    </row>
    <row r="920" spans="1:33" s="1" customFormat="1">
      <c r="A920" s="18">
        <v>39426</v>
      </c>
      <c r="B920" s="19">
        <v>16007.33</v>
      </c>
      <c r="C920" s="19">
        <v>16017.14</v>
      </c>
      <c r="D920" s="19">
        <v>15826.25</v>
      </c>
      <c r="E920" s="19">
        <v>15924.39</v>
      </c>
      <c r="F920" s="19">
        <f t="shared" si="92"/>
        <v>-0.2008240190048183</v>
      </c>
      <c r="G920" s="19"/>
      <c r="H920" s="19"/>
      <c r="I920" s="19"/>
      <c r="J920" s="19"/>
      <c r="K920" s="19"/>
      <c r="L920" s="19"/>
      <c r="M920" s="19"/>
      <c r="N920" s="51">
        <f t="shared" si="93"/>
        <v>-7.7669623221643452E-3</v>
      </c>
      <c r="O920" s="51">
        <f t="shared" si="94"/>
        <v>1.538160299435636E-3</v>
      </c>
      <c r="Q920" s="11">
        <v>39426</v>
      </c>
      <c r="R920" s="10">
        <v>6380</v>
      </c>
      <c r="S920" s="10">
        <v>6380</v>
      </c>
      <c r="T920" s="10">
        <v>6280</v>
      </c>
      <c r="U920" s="10">
        <v>6340</v>
      </c>
      <c r="V920" s="10">
        <v>6524100</v>
      </c>
      <c r="W920" s="10">
        <v>6340</v>
      </c>
      <c r="X920" s="19">
        <f t="shared" si="95"/>
        <v>0</v>
      </c>
      <c r="AF920" s="51">
        <f t="shared" si="97"/>
        <v>1.9205286566845341E-11</v>
      </c>
      <c r="AG920" s="51">
        <f t="shared" si="96"/>
        <v>5.1431326109964725E-15</v>
      </c>
    </row>
    <row r="921" spans="1:33" s="1" customFormat="1">
      <c r="A921" s="18">
        <v>39427</v>
      </c>
      <c r="B921" s="19">
        <v>16003.09</v>
      </c>
      <c r="C921" s="19">
        <v>16075.61</v>
      </c>
      <c r="D921" s="19">
        <v>15972.45</v>
      </c>
      <c r="E921" s="19">
        <v>16044.72</v>
      </c>
      <c r="F921" s="19">
        <f t="shared" si="92"/>
        <v>0.74996634406832863</v>
      </c>
      <c r="G921" s="19"/>
      <c r="H921" s="19"/>
      <c r="I921" s="19"/>
      <c r="J921" s="19"/>
      <c r="K921" s="19"/>
      <c r="L921" s="19"/>
      <c r="M921" s="19"/>
      <c r="N921" s="51">
        <f t="shared" si="93"/>
        <v>0.42653523061615239</v>
      </c>
      <c r="O921" s="51">
        <f t="shared" si="94"/>
        <v>0.32107503950256155</v>
      </c>
      <c r="Q921" s="11">
        <v>39427</v>
      </c>
      <c r="R921" s="10">
        <v>6400</v>
      </c>
      <c r="S921" s="10">
        <v>6420</v>
      </c>
      <c r="T921" s="10">
        <v>6350</v>
      </c>
      <c r="U921" s="10">
        <v>6360</v>
      </c>
      <c r="V921" s="10">
        <v>6439700</v>
      </c>
      <c r="W921" s="10">
        <v>6360</v>
      </c>
      <c r="X921" s="19">
        <f t="shared" si="95"/>
        <v>0.31446540880503149</v>
      </c>
      <c r="AF921" s="51">
        <f t="shared" si="97"/>
        <v>3.1176524507432787E-2</v>
      </c>
      <c r="AG921" s="51">
        <f t="shared" si="96"/>
        <v>9.8122875275961814E-3</v>
      </c>
    </row>
    <row r="922" spans="1:33" s="1" customFormat="1">
      <c r="A922" s="18">
        <v>39428</v>
      </c>
      <c r="B922" s="19">
        <v>15828.65</v>
      </c>
      <c r="C922" s="19">
        <v>15963.43</v>
      </c>
      <c r="D922" s="19">
        <v>15700.15</v>
      </c>
      <c r="E922" s="19">
        <v>15932.26</v>
      </c>
      <c r="F922" s="19">
        <f t="shared" si="92"/>
        <v>-0.70586344937880208</v>
      </c>
      <c r="G922" s="19"/>
      <c r="H922" s="19"/>
      <c r="I922" s="19"/>
      <c r="J922" s="19"/>
      <c r="K922" s="19"/>
      <c r="L922" s="19"/>
      <c r="M922" s="19"/>
      <c r="N922" s="51">
        <f t="shared" si="93"/>
        <v>-0.34754500303290964</v>
      </c>
      <c r="O922" s="51">
        <f t="shared" si="94"/>
        <v>0.24435134367385344</v>
      </c>
      <c r="Q922" s="11">
        <v>39428</v>
      </c>
      <c r="R922" s="10">
        <v>6240</v>
      </c>
      <c r="S922" s="10">
        <v>6330</v>
      </c>
      <c r="T922" s="10">
        <v>6220</v>
      </c>
      <c r="U922" s="10">
        <v>6320</v>
      </c>
      <c r="V922" s="10">
        <v>7306600</v>
      </c>
      <c r="W922" s="10">
        <v>6320</v>
      </c>
      <c r="X922" s="19">
        <f t="shared" si="95"/>
        <v>-0.63291139240506333</v>
      </c>
      <c r="AF922" s="51">
        <f t="shared" si="97"/>
        <v>-0.25320795506597404</v>
      </c>
      <c r="AG922" s="51">
        <f t="shared" si="96"/>
        <v>0.16019039088713699</v>
      </c>
    </row>
    <row r="923" spans="1:33" s="1" customFormat="1">
      <c r="A923" s="18">
        <v>39429</v>
      </c>
      <c r="B923" s="19">
        <v>15818.48</v>
      </c>
      <c r="C923" s="19">
        <v>15833.1</v>
      </c>
      <c r="D923" s="19">
        <v>15532.53</v>
      </c>
      <c r="E923" s="19">
        <v>15536.52</v>
      </c>
      <c r="F923" s="19">
        <f t="shared" si="92"/>
        <v>-2.5471598530430222</v>
      </c>
      <c r="G923" s="19"/>
      <c r="H923" s="19"/>
      <c r="I923" s="19"/>
      <c r="J923" s="19"/>
      <c r="K923" s="19"/>
      <c r="L923" s="19"/>
      <c r="M923" s="19"/>
      <c r="N923" s="51">
        <f t="shared" si="93"/>
        <v>-16.471881081750411</v>
      </c>
      <c r="O923" s="51">
        <f t="shared" si="94"/>
        <v>41.910637250804669</v>
      </c>
      <c r="Q923" s="11">
        <v>39429</v>
      </c>
      <c r="R923" s="10">
        <v>6250</v>
      </c>
      <c r="S923" s="10">
        <v>6260</v>
      </c>
      <c r="T923" s="10">
        <v>6160</v>
      </c>
      <c r="U923" s="10">
        <v>6200</v>
      </c>
      <c r="V923" s="10">
        <v>7279700</v>
      </c>
      <c r="W923" s="10">
        <v>6200</v>
      </c>
      <c r="X923" s="19">
        <f t="shared" si="95"/>
        <v>-1.935483870967742</v>
      </c>
      <c r="AF923" s="51">
        <f t="shared" si="97"/>
        <v>-7.2475027262159406</v>
      </c>
      <c r="AG923" s="51">
        <f t="shared" si="96"/>
        <v>14.025483766432194</v>
      </c>
    </row>
    <row r="924" spans="1:33" s="1" customFormat="1">
      <c r="A924" s="18">
        <v>39430</v>
      </c>
      <c r="B924" s="19">
        <v>15547.19</v>
      </c>
      <c r="C924" s="19">
        <v>15697.05</v>
      </c>
      <c r="D924" s="19">
        <v>15433.77</v>
      </c>
      <c r="E924" s="19">
        <v>15514.51</v>
      </c>
      <c r="F924" s="19">
        <f t="shared" si="92"/>
        <v>-0.14186719400097211</v>
      </c>
      <c r="G924" s="19"/>
      <c r="H924" s="19"/>
      <c r="I924" s="19"/>
      <c r="J924" s="19"/>
      <c r="K924" s="19"/>
      <c r="L924" s="19"/>
      <c r="M924" s="19"/>
      <c r="N924" s="51">
        <f t="shared" si="93"/>
        <v>-2.6903763193541108E-3</v>
      </c>
      <c r="O924" s="51">
        <f t="shared" si="94"/>
        <v>3.7418299105622892E-4</v>
      </c>
      <c r="Q924" s="11">
        <v>39430</v>
      </c>
      <c r="R924" s="10">
        <v>6190</v>
      </c>
      <c r="S924" s="10">
        <v>6230</v>
      </c>
      <c r="T924" s="10">
        <v>6090</v>
      </c>
      <c r="U924" s="10">
        <v>6090</v>
      </c>
      <c r="V924" s="10">
        <v>12564700</v>
      </c>
      <c r="W924" s="10">
        <v>6090</v>
      </c>
      <c r="X924" s="19">
        <f t="shared" si="95"/>
        <v>-1.8062397372742198</v>
      </c>
      <c r="AF924" s="51">
        <f t="shared" si="97"/>
        <v>-5.8902400510512063</v>
      </c>
      <c r="AG924" s="51">
        <f t="shared" si="96"/>
        <v>10.63760824923556</v>
      </c>
    </row>
    <row r="925" spans="1:33" s="1" customFormat="1">
      <c r="A925" s="18">
        <v>39433</v>
      </c>
      <c r="B925" s="19">
        <v>15433.3</v>
      </c>
      <c r="C925" s="19">
        <v>15508.5</v>
      </c>
      <c r="D925" s="19">
        <v>15219.07</v>
      </c>
      <c r="E925" s="19">
        <v>15249.79</v>
      </c>
      <c r="F925" s="19">
        <f t="shared" si="92"/>
        <v>-1.7358927565559876</v>
      </c>
      <c r="G925" s="19"/>
      <c r="H925" s="19"/>
      <c r="I925" s="19"/>
      <c r="J925" s="19"/>
      <c r="K925" s="19"/>
      <c r="L925" s="19"/>
      <c r="M925" s="19"/>
      <c r="N925" s="51">
        <f t="shared" si="93"/>
        <v>-5.2056692619758227</v>
      </c>
      <c r="O925" s="51">
        <f t="shared" si="94"/>
        <v>9.0219849050330421</v>
      </c>
      <c r="Q925" s="11">
        <v>39433</v>
      </c>
      <c r="R925" s="10">
        <v>6070</v>
      </c>
      <c r="S925" s="10">
        <v>6160</v>
      </c>
      <c r="T925" s="10">
        <v>6010</v>
      </c>
      <c r="U925" s="10">
        <v>6040</v>
      </c>
      <c r="V925" s="10">
        <v>8851200</v>
      </c>
      <c r="W925" s="10">
        <v>6040</v>
      </c>
      <c r="X925" s="19">
        <f t="shared" si="95"/>
        <v>-0.82781456953642385</v>
      </c>
      <c r="AF925" s="51">
        <f t="shared" si="97"/>
        <v>-0.56673188411646247</v>
      </c>
      <c r="AG925" s="51">
        <f t="shared" si="96"/>
        <v>0.46899714116664692</v>
      </c>
    </row>
    <row r="926" spans="1:33" s="1" customFormat="1">
      <c r="A926" s="18">
        <v>39434</v>
      </c>
      <c r="B926" s="19">
        <v>15099.2</v>
      </c>
      <c r="C926" s="19">
        <v>15301.69</v>
      </c>
      <c r="D926" s="19">
        <v>15004.41</v>
      </c>
      <c r="E926" s="19">
        <v>15207.86</v>
      </c>
      <c r="F926" s="19">
        <f t="shared" si="92"/>
        <v>-0.27571269067442944</v>
      </c>
      <c r="G926" s="19"/>
      <c r="H926" s="19"/>
      <c r="I926" s="19"/>
      <c r="J926" s="19"/>
      <c r="K926" s="19"/>
      <c r="L926" s="19"/>
      <c r="M926" s="19"/>
      <c r="N926" s="51">
        <f t="shared" si="93"/>
        <v>-2.0330216468118553E-2</v>
      </c>
      <c r="O926" s="51">
        <f t="shared" si="94"/>
        <v>5.5486756300992405E-3</v>
      </c>
      <c r="Q926" s="11">
        <v>39434</v>
      </c>
      <c r="R926" s="10">
        <v>5960</v>
      </c>
      <c r="S926" s="10">
        <v>6030</v>
      </c>
      <c r="T926" s="10">
        <v>5960</v>
      </c>
      <c r="U926" s="10">
        <v>6030</v>
      </c>
      <c r="V926" s="10">
        <v>9100800</v>
      </c>
      <c r="W926" s="10">
        <v>6030</v>
      </c>
      <c r="X926" s="19">
        <f t="shared" si="95"/>
        <v>-0.16583747927031509</v>
      </c>
      <c r="AF926" s="51">
        <f t="shared" si="97"/>
        <v>-4.5388145685427931E-3</v>
      </c>
      <c r="AG926" s="51">
        <f t="shared" si="96"/>
        <v>7.5149008257442164E-4</v>
      </c>
    </row>
    <row r="927" spans="1:33" s="1" customFormat="1">
      <c r="A927" s="18">
        <v>39435</v>
      </c>
      <c r="B927" s="19">
        <v>15165.09</v>
      </c>
      <c r="C927" s="19">
        <v>15267.75</v>
      </c>
      <c r="D927" s="19">
        <v>15030.51</v>
      </c>
      <c r="E927" s="19">
        <v>15030.51</v>
      </c>
      <c r="F927" s="19">
        <f t="shared" si="92"/>
        <v>-1.1799333489016697</v>
      </c>
      <c r="G927" s="19"/>
      <c r="H927" s="19"/>
      <c r="I927" s="19"/>
      <c r="J927" s="19"/>
      <c r="K927" s="19"/>
      <c r="L927" s="19"/>
      <c r="M927" s="19"/>
      <c r="N927" s="51">
        <f t="shared" si="93"/>
        <v>-1.6311481513033572</v>
      </c>
      <c r="O927" s="51">
        <f t="shared" si="94"/>
        <v>1.9201030802127914</v>
      </c>
      <c r="Q927" s="11">
        <v>39435</v>
      </c>
      <c r="R927" s="10">
        <v>6020</v>
      </c>
      <c r="S927" s="10">
        <v>6040</v>
      </c>
      <c r="T927" s="10">
        <v>5960</v>
      </c>
      <c r="U927" s="10">
        <v>5960</v>
      </c>
      <c r="V927" s="10">
        <v>5790400</v>
      </c>
      <c r="W927" s="10">
        <v>5960</v>
      </c>
      <c r="X927" s="19">
        <f t="shared" si="95"/>
        <v>-1.174496644295302</v>
      </c>
      <c r="AF927" s="51">
        <f t="shared" si="97"/>
        <v>-1.6190424495476601</v>
      </c>
      <c r="AG927" s="51">
        <f t="shared" si="96"/>
        <v>1.9011263480334604</v>
      </c>
    </row>
    <row r="928" spans="1:33" s="1" customFormat="1">
      <c r="A928" s="18">
        <v>39436</v>
      </c>
      <c r="B928" s="19">
        <v>15151.37</v>
      </c>
      <c r="C928" s="19">
        <v>15161.66</v>
      </c>
      <c r="D928" s="19">
        <v>15017.97</v>
      </c>
      <c r="E928" s="19">
        <v>15031.6</v>
      </c>
      <c r="F928" s="19">
        <f t="shared" si="92"/>
        <v>7.2513904042160876E-3</v>
      </c>
      <c r="G928" s="19"/>
      <c r="H928" s="19"/>
      <c r="I928" s="19"/>
      <c r="J928" s="19"/>
      <c r="K928" s="19"/>
      <c r="L928" s="19"/>
      <c r="M928" s="19"/>
      <c r="N928" s="51">
        <f t="shared" si="93"/>
        <v>1.0110074572225035E-6</v>
      </c>
      <c r="O928" s="51">
        <f t="shared" si="94"/>
        <v>1.0147034694269317E-8</v>
      </c>
      <c r="Q928" s="11">
        <v>39436</v>
      </c>
      <c r="R928" s="10">
        <v>6000</v>
      </c>
      <c r="S928" s="10">
        <v>6010</v>
      </c>
      <c r="T928" s="10">
        <v>5930</v>
      </c>
      <c r="U928" s="10">
        <v>5930</v>
      </c>
      <c r="V928" s="10">
        <v>6318800</v>
      </c>
      <c r="W928" s="10">
        <v>5930</v>
      </c>
      <c r="X928" s="19">
        <f t="shared" si="95"/>
        <v>-0.50590219224283306</v>
      </c>
      <c r="AF928" s="51">
        <f t="shared" si="97"/>
        <v>-0.12927359434011823</v>
      </c>
      <c r="AG928" s="51">
        <f t="shared" si="96"/>
        <v>6.5365175597537364E-2</v>
      </c>
    </row>
    <row r="929" spans="1:33" s="1" customFormat="1">
      <c r="A929" s="18">
        <v>39437</v>
      </c>
      <c r="B929" s="19">
        <v>15044.35</v>
      </c>
      <c r="C929" s="19">
        <v>15275.61</v>
      </c>
      <c r="D929" s="19">
        <v>14998.01</v>
      </c>
      <c r="E929" s="10">
        <v>15257</v>
      </c>
      <c r="F929" s="19">
        <f t="shared" si="92"/>
        <v>1.4773546568788074</v>
      </c>
      <c r="G929" s="19"/>
      <c r="H929" s="19"/>
      <c r="I929" s="19"/>
      <c r="J929" s="19"/>
      <c r="K929" s="19"/>
      <c r="L929" s="19"/>
      <c r="M929" s="19"/>
      <c r="N929" s="51">
        <f t="shared" si="93"/>
        <v>3.2427108995200871</v>
      </c>
      <c r="O929" s="51">
        <f t="shared" si="94"/>
        <v>4.7996655407119224</v>
      </c>
      <c r="Q929" s="11">
        <v>39437</v>
      </c>
      <c r="R929" s="10">
        <v>5940</v>
      </c>
      <c r="S929" s="10">
        <v>6020</v>
      </c>
      <c r="T929" s="10">
        <v>5940</v>
      </c>
      <c r="U929" s="10">
        <v>6020</v>
      </c>
      <c r="V929" s="10">
        <v>8433000</v>
      </c>
      <c r="W929" s="10">
        <v>6020</v>
      </c>
      <c r="X929" s="19">
        <f t="shared" si="95"/>
        <v>1.4950166112956811</v>
      </c>
      <c r="AF929" s="51">
        <f t="shared" si="97"/>
        <v>3.3432697218179648</v>
      </c>
      <c r="AG929" s="51">
        <f t="shared" si="96"/>
        <v>4.9991390902828714</v>
      </c>
    </row>
    <row r="930" spans="1:33" s="1" customFormat="1">
      <c r="A930" s="18">
        <v>39441</v>
      </c>
      <c r="B930" s="19">
        <v>15441.33</v>
      </c>
      <c r="C930" s="19">
        <v>15583.39</v>
      </c>
      <c r="D930" s="19">
        <v>15441.33</v>
      </c>
      <c r="E930" s="19">
        <v>15552.59</v>
      </c>
      <c r="F930" s="19">
        <f t="shared" si="92"/>
        <v>1.9005837612899212</v>
      </c>
      <c r="G930" s="19"/>
      <c r="H930" s="19"/>
      <c r="I930" s="19"/>
      <c r="J930" s="19"/>
      <c r="K930" s="19"/>
      <c r="L930" s="19"/>
      <c r="M930" s="19"/>
      <c r="N930" s="51">
        <f t="shared" si="93"/>
        <v>6.895550228152695</v>
      </c>
      <c r="O930" s="51">
        <f t="shared" si="94"/>
        <v>13.124776049868345</v>
      </c>
      <c r="Q930" s="11">
        <v>39441</v>
      </c>
      <c r="R930" s="10">
        <v>6100</v>
      </c>
      <c r="S930" s="10">
        <v>6140</v>
      </c>
      <c r="T930" s="10">
        <v>6080</v>
      </c>
      <c r="U930" s="10">
        <v>6100</v>
      </c>
      <c r="V930" s="10">
        <v>6223600</v>
      </c>
      <c r="W930" s="10">
        <v>6100</v>
      </c>
      <c r="X930" s="19">
        <f t="shared" si="95"/>
        <v>1.3114754098360655</v>
      </c>
      <c r="AF930" s="51">
        <f t="shared" si="97"/>
        <v>2.2570775033107977</v>
      </c>
      <c r="AG930" s="51">
        <f t="shared" si="96"/>
        <v>2.9607060839726906</v>
      </c>
    </row>
    <row r="931" spans="1:33" s="1" customFormat="1">
      <c r="A931" s="18">
        <v>39442</v>
      </c>
      <c r="B931" s="19">
        <v>15613.96</v>
      </c>
      <c r="C931" s="19">
        <v>15653.54</v>
      </c>
      <c r="D931" s="19">
        <v>15559.47</v>
      </c>
      <c r="E931" s="19">
        <v>15653.54</v>
      </c>
      <c r="F931" s="19">
        <f t="shared" si="92"/>
        <v>0.64490204771572901</v>
      </c>
      <c r="G931" s="19"/>
      <c r="H931" s="19"/>
      <c r="I931" s="19"/>
      <c r="J931" s="19"/>
      <c r="K931" s="19"/>
      <c r="L931" s="19"/>
      <c r="M931" s="19"/>
      <c r="N931" s="51">
        <f t="shared" si="93"/>
        <v>0.27170396317448076</v>
      </c>
      <c r="O931" s="51">
        <f t="shared" si="94"/>
        <v>0.17597918322002748</v>
      </c>
      <c r="Q931" s="11">
        <v>39442</v>
      </c>
      <c r="R931" s="10">
        <v>6120</v>
      </c>
      <c r="S931" s="10">
        <v>6240</v>
      </c>
      <c r="T931" s="10">
        <v>6110</v>
      </c>
      <c r="U931" s="10">
        <v>6180</v>
      </c>
      <c r="V931" s="10">
        <v>8139900</v>
      </c>
      <c r="W931" s="10">
        <v>6180</v>
      </c>
      <c r="X931" s="19">
        <f t="shared" si="95"/>
        <v>1.2944983818770228</v>
      </c>
      <c r="AF931" s="51">
        <f t="shared" si="97"/>
        <v>2.1705712195758577</v>
      </c>
      <c r="AG931" s="51">
        <f t="shared" si="96"/>
        <v>2.8103822055876755</v>
      </c>
    </row>
    <row r="932" spans="1:33" s="1" customFormat="1">
      <c r="A932" s="18">
        <v>39443</v>
      </c>
      <c r="B932" s="19">
        <v>15616.41</v>
      </c>
      <c r="C932" s="19">
        <v>15628.31</v>
      </c>
      <c r="D932" s="19">
        <v>15535.51</v>
      </c>
      <c r="E932" s="19">
        <v>15564.69</v>
      </c>
      <c r="F932" s="19">
        <f t="shared" si="92"/>
        <v>-0.57084336405029823</v>
      </c>
      <c r="G932" s="19"/>
      <c r="H932" s="19"/>
      <c r="I932" s="19"/>
      <c r="J932" s="19"/>
      <c r="K932" s="19"/>
      <c r="L932" s="19"/>
      <c r="M932" s="19"/>
      <c r="N932" s="51">
        <f t="shared" si="93"/>
        <v>-0.18330676476649566</v>
      </c>
      <c r="O932" s="51">
        <f t="shared" si="94"/>
        <v>0.10412891024348958</v>
      </c>
      <c r="Q932" s="11">
        <v>39443</v>
      </c>
      <c r="R932" s="10">
        <v>6200</v>
      </c>
      <c r="S932" s="10">
        <v>6210</v>
      </c>
      <c r="T932" s="10">
        <v>6120</v>
      </c>
      <c r="U932" s="10">
        <v>6160</v>
      </c>
      <c r="V932" s="10">
        <v>4818600</v>
      </c>
      <c r="W932" s="10">
        <v>6160</v>
      </c>
      <c r="X932" s="19">
        <f t="shared" si="95"/>
        <v>-0.32467532467532467</v>
      </c>
      <c r="AF932" s="51">
        <f t="shared" si="97"/>
        <v>-3.4140727133905487E-2</v>
      </c>
      <c r="AG932" s="51">
        <f t="shared" si="96"/>
        <v>1.1075508856799877E-2</v>
      </c>
    </row>
    <row r="933" spans="1:33" s="1" customFormat="1">
      <c r="A933" s="18">
        <v>39444</v>
      </c>
      <c r="B933" s="19">
        <v>15413.37</v>
      </c>
      <c r="C933" s="19">
        <v>15413.37</v>
      </c>
      <c r="D933" s="19">
        <v>15240.96</v>
      </c>
      <c r="E933" s="19">
        <v>15307.78</v>
      </c>
      <c r="F933" s="19">
        <f t="shared" si="92"/>
        <v>-1.6782969182990599</v>
      </c>
      <c r="G933" s="19"/>
      <c r="H933" s="19"/>
      <c r="I933" s="19"/>
      <c r="J933" s="19"/>
      <c r="K933" s="19"/>
      <c r="L933" s="19"/>
      <c r="M933" s="19"/>
      <c r="N933" s="51">
        <f t="shared" si="93"/>
        <v>-4.7037305352297274</v>
      </c>
      <c r="O933" s="51">
        <f t="shared" si="94"/>
        <v>7.8811557852618277</v>
      </c>
      <c r="Q933" s="11">
        <v>39444</v>
      </c>
      <c r="R933" s="10">
        <v>6080</v>
      </c>
      <c r="S933" s="10">
        <v>6100</v>
      </c>
      <c r="T933" s="10">
        <v>6030</v>
      </c>
      <c r="U933" s="10">
        <v>6040</v>
      </c>
      <c r="V933" s="10">
        <v>4677400</v>
      </c>
      <c r="W933" s="10">
        <v>6040</v>
      </c>
      <c r="X933" s="19">
        <f t="shared" si="95"/>
        <v>-1.9867549668874174</v>
      </c>
      <c r="AF933" s="51">
        <f t="shared" si="97"/>
        <v>-7.838939141790096</v>
      </c>
      <c r="AG933" s="51">
        <f t="shared" si="96"/>
        <v>15.571952024782332</v>
      </c>
    </row>
    <row r="934" spans="1:33" s="1" customFormat="1">
      <c r="A934" s="18">
        <v>39451</v>
      </c>
      <c r="B934" s="19">
        <v>15155.73</v>
      </c>
      <c r="C934" s="19">
        <v>15156.66</v>
      </c>
      <c r="D934" s="19">
        <v>14542.58</v>
      </c>
      <c r="E934" s="19">
        <v>14691.41</v>
      </c>
      <c r="F934" s="19">
        <f t="shared" si="92"/>
        <v>-4.1954448211574027</v>
      </c>
      <c r="G934" s="19"/>
      <c r="H934" s="19"/>
      <c r="I934" s="19"/>
      <c r="J934" s="19"/>
      <c r="K934" s="19"/>
      <c r="L934" s="19"/>
      <c r="M934" s="19"/>
      <c r="N934" s="51">
        <f t="shared" si="93"/>
        <v>-73.700227382671955</v>
      </c>
      <c r="O934" s="51">
        <f t="shared" si="94"/>
        <v>308.99996982668256</v>
      </c>
      <c r="Q934" s="11">
        <v>39451</v>
      </c>
      <c r="R934" s="10">
        <v>5880</v>
      </c>
      <c r="S934" s="10">
        <v>5890</v>
      </c>
      <c r="T934" s="10">
        <v>5740</v>
      </c>
      <c r="U934" s="10">
        <v>5780</v>
      </c>
      <c r="V934" s="10">
        <v>8919700</v>
      </c>
      <c r="W934" s="10">
        <v>5780</v>
      </c>
      <c r="X934" s="19">
        <f t="shared" si="95"/>
        <v>-4.4982698961937722</v>
      </c>
      <c r="AF934" s="51">
        <f t="shared" si="97"/>
        <v>-91.003681358974021</v>
      </c>
      <c r="AG934" s="51">
        <f t="shared" si="96"/>
        <v>409.33474971839308</v>
      </c>
    </row>
    <row r="935" spans="1:33" s="1" customFormat="1">
      <c r="A935" s="18">
        <v>39454</v>
      </c>
      <c r="B935" s="19">
        <v>14549.38</v>
      </c>
      <c r="C935" s="19">
        <v>14667.85</v>
      </c>
      <c r="D935" s="19">
        <v>14438.61</v>
      </c>
      <c r="E935" s="19">
        <v>14500.55</v>
      </c>
      <c r="F935" s="19">
        <f t="shared" si="92"/>
        <v>-1.3162259362575943</v>
      </c>
      <c r="G935" s="19"/>
      <c r="H935" s="19"/>
      <c r="I935" s="19"/>
      <c r="J935" s="19"/>
      <c r="K935" s="19"/>
      <c r="L935" s="19"/>
      <c r="M935" s="19"/>
      <c r="N935" s="51">
        <f t="shared" si="93"/>
        <v>-2.2658516783474187</v>
      </c>
      <c r="O935" s="51">
        <f t="shared" si="94"/>
        <v>2.9760619707290399</v>
      </c>
      <c r="Q935" s="11">
        <v>39454</v>
      </c>
      <c r="R935" s="10">
        <v>5700</v>
      </c>
      <c r="S935" s="10">
        <v>5790</v>
      </c>
      <c r="T935" s="10">
        <v>5670</v>
      </c>
      <c r="U935" s="10">
        <v>5710</v>
      </c>
      <c r="V935" s="10">
        <v>9519500</v>
      </c>
      <c r="W935" s="10">
        <v>5710</v>
      </c>
      <c r="X935" s="19">
        <f t="shared" si="95"/>
        <v>-1.2259194395796849</v>
      </c>
      <c r="AF935" s="51">
        <f t="shared" si="97"/>
        <v>-1.8412007958611303</v>
      </c>
      <c r="AG935" s="51">
        <f t="shared" si="96"/>
        <v>2.2566707783776194</v>
      </c>
    </row>
    <row r="936" spans="1:33" s="1" customFormat="1">
      <c r="A936" s="18">
        <v>39455</v>
      </c>
      <c r="B936" s="19">
        <v>14429.3</v>
      </c>
      <c r="C936" s="19">
        <v>14547.8</v>
      </c>
      <c r="D936" s="19">
        <v>14365.86</v>
      </c>
      <c r="E936" s="19">
        <v>14528.67</v>
      </c>
      <c r="F936" s="19">
        <f t="shared" si="92"/>
        <v>0.19354834269069915</v>
      </c>
      <c r="G936" s="19"/>
      <c r="H936" s="19"/>
      <c r="I936" s="19"/>
      <c r="J936" s="19"/>
      <c r="K936" s="19"/>
      <c r="L936" s="19"/>
      <c r="M936" s="19"/>
      <c r="N936" s="51">
        <f t="shared" si="93"/>
        <v>7.568037800302181E-3</v>
      </c>
      <c r="O936" s="51">
        <f t="shared" si="94"/>
        <v>1.4858594251539383E-3</v>
      </c>
      <c r="Q936" s="11">
        <v>39455</v>
      </c>
      <c r="R936" s="10">
        <v>5700</v>
      </c>
      <c r="S936" s="10">
        <v>5730</v>
      </c>
      <c r="T936" s="10">
        <v>5620</v>
      </c>
      <c r="U936" s="10">
        <v>5710</v>
      </c>
      <c r="V936" s="10">
        <v>9575900</v>
      </c>
      <c r="W936" s="10">
        <v>5710</v>
      </c>
      <c r="X936" s="19">
        <f t="shared" si="95"/>
        <v>0</v>
      </c>
      <c r="AF936" s="51">
        <f t="shared" si="97"/>
        <v>1.9205286566845341E-11</v>
      </c>
      <c r="AG936" s="51">
        <f t="shared" si="96"/>
        <v>5.1431326109964725E-15</v>
      </c>
    </row>
    <row r="937" spans="1:33" s="1" customFormat="1">
      <c r="A937" s="18">
        <v>39456</v>
      </c>
      <c r="B937" s="19">
        <v>14364.71</v>
      </c>
      <c r="C937" s="19">
        <v>14602.65</v>
      </c>
      <c r="D937" s="19">
        <v>14271.57</v>
      </c>
      <c r="E937" s="19">
        <v>14599.16</v>
      </c>
      <c r="F937" s="19">
        <f t="shared" si="92"/>
        <v>0.48283599878349015</v>
      </c>
      <c r="G937" s="19"/>
      <c r="H937" s="19"/>
      <c r="I937" s="19"/>
      <c r="J937" s="19"/>
      <c r="K937" s="19"/>
      <c r="L937" s="19"/>
      <c r="M937" s="19"/>
      <c r="N937" s="51">
        <f t="shared" si="93"/>
        <v>0.11452302803079015</v>
      </c>
      <c r="O937" s="51">
        <f t="shared" si="94"/>
        <v>5.5614806416909725E-2</v>
      </c>
      <c r="Q937" s="11">
        <v>39456</v>
      </c>
      <c r="R937" s="10">
        <v>5610</v>
      </c>
      <c r="S937" s="10">
        <v>5810</v>
      </c>
      <c r="T937" s="10">
        <v>5600</v>
      </c>
      <c r="U937" s="10">
        <v>5810</v>
      </c>
      <c r="V937" s="10">
        <v>10014900</v>
      </c>
      <c r="W937" s="10">
        <v>5810</v>
      </c>
      <c r="X937" s="19">
        <f t="shared" si="95"/>
        <v>1.7211703958691909</v>
      </c>
      <c r="AF937" s="51">
        <f t="shared" si="97"/>
        <v>5.1012229319695432</v>
      </c>
      <c r="AG937" s="51">
        <f t="shared" si="96"/>
        <v>8.7814399892797699</v>
      </c>
    </row>
    <row r="938" spans="1:33" s="1" customFormat="1">
      <c r="A938" s="18">
        <v>39457</v>
      </c>
      <c r="B938" s="19">
        <v>14546.32</v>
      </c>
      <c r="C938" s="19">
        <v>14584.73</v>
      </c>
      <c r="D938" s="19">
        <v>14388.11</v>
      </c>
      <c r="E938" s="19">
        <v>14388.11</v>
      </c>
      <c r="F938" s="19">
        <f t="shared" si="92"/>
        <v>-1.4668361584669511</v>
      </c>
      <c r="G938" s="19"/>
      <c r="H938" s="19"/>
      <c r="I938" s="19"/>
      <c r="J938" s="19"/>
      <c r="K938" s="19"/>
      <c r="L938" s="19"/>
      <c r="M938" s="19"/>
      <c r="N938" s="51">
        <f t="shared" si="93"/>
        <v>-3.1381132228457056</v>
      </c>
      <c r="O938" s="51">
        <f t="shared" si="94"/>
        <v>4.5943577742688939</v>
      </c>
      <c r="Q938" s="11">
        <v>39457</v>
      </c>
      <c r="R938" s="10">
        <v>5730</v>
      </c>
      <c r="S938" s="10">
        <v>5790</v>
      </c>
      <c r="T938" s="10">
        <v>5660</v>
      </c>
      <c r="U938" s="10">
        <v>5660</v>
      </c>
      <c r="V938" s="10">
        <v>9684200</v>
      </c>
      <c r="W938" s="10">
        <v>5660</v>
      </c>
      <c r="X938" s="19">
        <f t="shared" si="95"/>
        <v>-2.6501766784452299</v>
      </c>
      <c r="AF938" s="51">
        <f t="shared" si="97"/>
        <v>-18.607705409964616</v>
      </c>
      <c r="AG938" s="51">
        <f t="shared" si="96"/>
        <v>49.30872381514812</v>
      </c>
    </row>
    <row r="939" spans="1:33" s="1" customFormat="1">
      <c r="A939" s="18">
        <v>39458</v>
      </c>
      <c r="B939" s="19">
        <v>14419.43</v>
      </c>
      <c r="C939" s="19">
        <v>14447.49</v>
      </c>
      <c r="D939" s="19">
        <v>14096.54</v>
      </c>
      <c r="E939" s="19">
        <v>14110.79</v>
      </c>
      <c r="F939" s="19">
        <f t="shared" si="92"/>
        <v>-1.9653045648046614</v>
      </c>
      <c r="G939" s="19"/>
      <c r="H939" s="19"/>
      <c r="I939" s="19"/>
      <c r="J939" s="19"/>
      <c r="K939" s="19"/>
      <c r="L939" s="19"/>
      <c r="M939" s="19"/>
      <c r="N939" s="51">
        <f t="shared" si="93"/>
        <v>-7.5586088907327422</v>
      </c>
      <c r="O939" s="51">
        <f t="shared" si="94"/>
        <v>14.833916566135974</v>
      </c>
      <c r="Q939" s="11">
        <v>39458</v>
      </c>
      <c r="R939" s="10">
        <v>5740</v>
      </c>
      <c r="S939" s="10">
        <v>5750</v>
      </c>
      <c r="T939" s="10">
        <v>5610</v>
      </c>
      <c r="U939" s="10">
        <v>5630</v>
      </c>
      <c r="V939" s="10">
        <v>10288200</v>
      </c>
      <c r="W939" s="10">
        <v>5630</v>
      </c>
      <c r="X939" s="19">
        <f t="shared" si="95"/>
        <v>-0.53285968028419184</v>
      </c>
      <c r="AF939" s="51">
        <f t="shared" si="97"/>
        <v>-0.15107187820946008</v>
      </c>
      <c r="AG939" s="51">
        <f t="shared" si="96"/>
        <v>8.0459656012920919E-2</v>
      </c>
    </row>
    <row r="940" spans="1:33" s="1" customFormat="1">
      <c r="A940" s="18">
        <v>39462</v>
      </c>
      <c r="B940" s="19">
        <v>14134.91</v>
      </c>
      <c r="C940" s="10">
        <v>14224</v>
      </c>
      <c r="D940" s="19">
        <v>13915.15</v>
      </c>
      <c r="E940" s="19">
        <v>13972.63</v>
      </c>
      <c r="F940" s="19">
        <f t="shared" si="92"/>
        <v>-0.98879022775241088</v>
      </c>
      <c r="G940" s="19"/>
      <c r="H940" s="19"/>
      <c r="I940" s="19"/>
      <c r="J940" s="19"/>
      <c r="K940" s="19"/>
      <c r="L940" s="19"/>
      <c r="M940" s="19"/>
      <c r="N940" s="51">
        <f t="shared" si="93"/>
        <v>-0.95860001530034133</v>
      </c>
      <c r="O940" s="51">
        <f t="shared" si="94"/>
        <v>0.9451844660259745</v>
      </c>
      <c r="Q940" s="11">
        <v>39462</v>
      </c>
      <c r="R940" s="10">
        <v>5600</v>
      </c>
      <c r="S940" s="10">
        <v>5650</v>
      </c>
      <c r="T940" s="10">
        <v>5480</v>
      </c>
      <c r="U940" s="10">
        <v>5530</v>
      </c>
      <c r="V940" s="10">
        <v>12576700</v>
      </c>
      <c r="W940" s="10">
        <v>5530</v>
      </c>
      <c r="X940" s="19">
        <f t="shared" si="95"/>
        <v>-1.8083182640144666</v>
      </c>
      <c r="AF940" s="51">
        <f t="shared" si="97"/>
        <v>-5.910601027838597</v>
      </c>
      <c r="AG940" s="51">
        <f t="shared" si="96"/>
        <v>10.6866649442621</v>
      </c>
    </row>
    <row r="941" spans="1:33" s="1" customFormat="1">
      <c r="A941" s="18">
        <v>39463</v>
      </c>
      <c r="B941" s="19">
        <v>13796.73</v>
      </c>
      <c r="C941" s="19">
        <v>13841.93</v>
      </c>
      <c r="D941" s="19">
        <v>13500.59</v>
      </c>
      <c r="E941" s="19">
        <v>13504.51</v>
      </c>
      <c r="F941" s="19">
        <f t="shared" si="92"/>
        <v>-3.4663975220130085</v>
      </c>
      <c r="G941" s="19"/>
      <c r="H941" s="19"/>
      <c r="I941" s="19"/>
      <c r="J941" s="19"/>
      <c r="K941" s="19"/>
      <c r="L941" s="19"/>
      <c r="M941" s="19"/>
      <c r="N941" s="51">
        <f t="shared" si="93"/>
        <v>-41.551608493538531</v>
      </c>
      <c r="O941" s="51">
        <f t="shared" si="94"/>
        <v>143.918664535988</v>
      </c>
      <c r="Q941" s="11">
        <v>39463</v>
      </c>
      <c r="R941" s="10">
        <v>5330</v>
      </c>
      <c r="S941" s="10">
        <v>5410</v>
      </c>
      <c r="T941" s="10">
        <v>5280</v>
      </c>
      <c r="U941" s="10">
        <v>5310</v>
      </c>
      <c r="V941" s="10">
        <v>14519300</v>
      </c>
      <c r="W941" s="10">
        <v>5310</v>
      </c>
      <c r="X941" s="19">
        <f t="shared" si="95"/>
        <v>-4.1431261770244827</v>
      </c>
      <c r="AF941" s="51">
        <f t="shared" si="97"/>
        <v>-71.105019930901804</v>
      </c>
      <c r="AG941" s="51">
        <f t="shared" si="96"/>
        <v>294.57802762891833</v>
      </c>
    </row>
    <row r="942" spans="1:33" s="1" customFormat="1">
      <c r="A942" s="18">
        <v>39464</v>
      </c>
      <c r="B942" s="19">
        <v>13596.38</v>
      </c>
      <c r="C942" s="19">
        <v>13803.08</v>
      </c>
      <c r="D942" s="19">
        <v>13472.45</v>
      </c>
      <c r="E942" s="19">
        <v>13783.45</v>
      </c>
      <c r="F942" s="19">
        <f t="shared" si="92"/>
        <v>2.0237313589848731</v>
      </c>
      <c r="G942" s="19"/>
      <c r="H942" s="19"/>
      <c r="I942" s="19"/>
      <c r="J942" s="19"/>
      <c r="K942" s="19"/>
      <c r="L942" s="19"/>
      <c r="M942" s="19"/>
      <c r="N942" s="51">
        <f t="shared" si="93"/>
        <v>8.322435717006746</v>
      </c>
      <c r="O942" s="51">
        <f t="shared" si="94"/>
        <v>16.865553519543798</v>
      </c>
      <c r="Q942" s="11">
        <v>39464</v>
      </c>
      <c r="R942" s="10">
        <v>5400</v>
      </c>
      <c r="S942" s="10">
        <v>5470</v>
      </c>
      <c r="T942" s="10">
        <v>5340</v>
      </c>
      <c r="U942" s="10">
        <v>5470</v>
      </c>
      <c r="V942" s="10">
        <v>13030100</v>
      </c>
      <c r="W942" s="10">
        <v>5470</v>
      </c>
      <c r="X942" s="19">
        <f t="shared" si="95"/>
        <v>2.9250457038391224</v>
      </c>
      <c r="AF942" s="51">
        <f t="shared" si="97"/>
        <v>25.033250593673927</v>
      </c>
      <c r="AG942" s="51">
        <f t="shared" si="96"/>
        <v>73.230105950442905</v>
      </c>
    </row>
    <row r="943" spans="1:33" s="1" customFormat="1">
      <c r="A943" s="18">
        <v>39465</v>
      </c>
      <c r="B943" s="19">
        <v>13577.5</v>
      </c>
      <c r="C943" s="19">
        <v>13902.64</v>
      </c>
      <c r="D943" s="19">
        <v>13365.32</v>
      </c>
      <c r="E943" s="19">
        <v>13861.29</v>
      </c>
      <c r="F943" s="19">
        <f t="shared" si="92"/>
        <v>0.56156389484672886</v>
      </c>
      <c r="G943" s="19"/>
      <c r="H943" s="19"/>
      <c r="I943" s="19"/>
      <c r="J943" s="19"/>
      <c r="K943" s="19"/>
      <c r="L943" s="19"/>
      <c r="M943" s="19"/>
      <c r="N943" s="51">
        <f t="shared" si="93"/>
        <v>0.17973945603099178</v>
      </c>
      <c r="O943" s="51">
        <f t="shared" si="94"/>
        <v>0.10143579344371353</v>
      </c>
      <c r="Q943" s="11">
        <v>39465</v>
      </c>
      <c r="R943" s="10">
        <v>5270</v>
      </c>
      <c r="S943" s="10">
        <v>5450</v>
      </c>
      <c r="T943" s="10">
        <v>5250</v>
      </c>
      <c r="U943" s="10">
        <v>5440</v>
      </c>
      <c r="V943" s="10">
        <v>15391700</v>
      </c>
      <c r="W943" s="10">
        <v>5440</v>
      </c>
      <c r="X943" s="19">
        <f t="shared" si="95"/>
        <v>-0.55147058823529416</v>
      </c>
      <c r="AF943" s="51">
        <f t="shared" si="97"/>
        <v>-0.16746892116484688</v>
      </c>
      <c r="AG943" s="51">
        <f t="shared" si="96"/>
        <v>9.2309336664925204E-2</v>
      </c>
    </row>
    <row r="944" spans="1:33" s="1" customFormat="1">
      <c r="A944" s="18">
        <v>39468</v>
      </c>
      <c r="B944" s="19">
        <v>13701.43</v>
      </c>
      <c r="C944" s="19">
        <v>13704.65</v>
      </c>
      <c r="D944" s="19">
        <v>13320.51</v>
      </c>
      <c r="E944" s="19">
        <v>13325.94</v>
      </c>
      <c r="F944" s="19">
        <f t="shared" si="92"/>
        <v>-4.017352622028918</v>
      </c>
      <c r="G944" s="19"/>
      <c r="H944" s="19"/>
      <c r="I944" s="19"/>
      <c r="J944" s="19"/>
      <c r="K944" s="19"/>
      <c r="L944" s="19"/>
      <c r="M944" s="19"/>
      <c r="N944" s="51">
        <f t="shared" si="93"/>
        <v>-64.701787446705353</v>
      </c>
      <c r="O944" s="51">
        <f t="shared" si="94"/>
        <v>259.74969014566182</v>
      </c>
      <c r="Q944" s="11">
        <v>39468</v>
      </c>
      <c r="R944" s="10">
        <v>5360</v>
      </c>
      <c r="S944" s="10">
        <v>5380</v>
      </c>
      <c r="T944" s="10">
        <v>5250</v>
      </c>
      <c r="U944" s="10">
        <v>5260</v>
      </c>
      <c r="V944" s="10">
        <v>11695000</v>
      </c>
      <c r="W944" s="10">
        <v>5260</v>
      </c>
      <c r="X944" s="19">
        <f t="shared" si="95"/>
        <v>-3.4220532319391634</v>
      </c>
      <c r="AF944" s="51">
        <f t="shared" si="97"/>
        <v>-40.064370169469115</v>
      </c>
      <c r="AG944" s="51">
        <f t="shared" si="96"/>
        <v>137.09167827568473</v>
      </c>
    </row>
    <row r="945" spans="1:33" s="1" customFormat="1">
      <c r="A945" s="18">
        <v>39469</v>
      </c>
      <c r="B945" s="19">
        <v>13125.23</v>
      </c>
      <c r="C945" s="19">
        <v>13125.23</v>
      </c>
      <c r="D945" s="19">
        <v>12572.68</v>
      </c>
      <c r="E945" s="19">
        <v>12573.05</v>
      </c>
      <c r="F945" s="19">
        <f t="shared" si="92"/>
        <v>-5.9881253951905169</v>
      </c>
      <c r="G945" s="19"/>
      <c r="H945" s="19"/>
      <c r="I945" s="19"/>
      <c r="J945" s="19"/>
      <c r="K945" s="19"/>
      <c r="L945" s="19"/>
      <c r="M945" s="19"/>
      <c r="N945" s="51">
        <f t="shared" si="93"/>
        <v>-214.42060982107725</v>
      </c>
      <c r="O945" s="51">
        <f t="shared" si="94"/>
        <v>1283.3803016486911</v>
      </c>
      <c r="Q945" s="11">
        <v>39469</v>
      </c>
      <c r="R945" s="10">
        <v>5030</v>
      </c>
      <c r="S945" s="10">
        <v>5050</v>
      </c>
      <c r="T945" s="10">
        <v>4880</v>
      </c>
      <c r="U945" s="10">
        <v>4880</v>
      </c>
      <c r="V945" s="10">
        <v>19601400</v>
      </c>
      <c r="W945" s="10">
        <v>4880</v>
      </c>
      <c r="X945" s="19">
        <f t="shared" si="95"/>
        <v>-7.7868852459016393</v>
      </c>
      <c r="AF945" s="51">
        <f t="shared" si="97"/>
        <v>-472.11360500819842</v>
      </c>
      <c r="AG945" s="51">
        <f t="shared" si="96"/>
        <v>3676.168034264635</v>
      </c>
    </row>
    <row r="946" spans="1:33" s="1" customFormat="1">
      <c r="A946" s="18">
        <v>39470</v>
      </c>
      <c r="B946" s="19">
        <v>12756.31</v>
      </c>
      <c r="C946" s="19">
        <v>13063.78</v>
      </c>
      <c r="D946" s="19">
        <v>12619.78</v>
      </c>
      <c r="E946" s="19">
        <v>12829.06</v>
      </c>
      <c r="F946" s="19">
        <f t="shared" si="92"/>
        <v>1.9955476083204866</v>
      </c>
      <c r="G946" s="19"/>
      <c r="H946" s="19"/>
      <c r="I946" s="19"/>
      <c r="J946" s="19"/>
      <c r="K946" s="19"/>
      <c r="L946" s="19"/>
      <c r="M946" s="19"/>
      <c r="N946" s="51">
        <f t="shared" si="93"/>
        <v>7.9800099807583305</v>
      </c>
      <c r="O946" s="51">
        <f t="shared" si="94"/>
        <v>15.946715494410563</v>
      </c>
      <c r="Q946" s="11">
        <v>39470</v>
      </c>
      <c r="R946" s="10">
        <v>5130</v>
      </c>
      <c r="S946" s="10">
        <v>5200</v>
      </c>
      <c r="T946" s="10">
        <v>5050</v>
      </c>
      <c r="U946" s="10">
        <v>5100</v>
      </c>
      <c r="V946" s="10">
        <v>16815600</v>
      </c>
      <c r="W946" s="10">
        <v>5100</v>
      </c>
      <c r="X946" s="19">
        <f t="shared" si="95"/>
        <v>4.3137254901960782</v>
      </c>
      <c r="AF946" s="51">
        <f t="shared" si="97"/>
        <v>80.28573639884489</v>
      </c>
      <c r="AG946" s="51">
        <f t="shared" si="96"/>
        <v>346.35212794276066</v>
      </c>
    </row>
    <row r="947" spans="1:33" s="1" customFormat="1">
      <c r="A947" s="18">
        <v>39471</v>
      </c>
      <c r="B947" s="19">
        <v>12952.5</v>
      </c>
      <c r="C947" s="19">
        <v>13134.77</v>
      </c>
      <c r="D947" s="19">
        <v>12952.5</v>
      </c>
      <c r="E947" s="19">
        <v>13092.78</v>
      </c>
      <c r="F947" s="19">
        <f t="shared" si="92"/>
        <v>2.014239909324079</v>
      </c>
      <c r="G947" s="19"/>
      <c r="H947" s="19"/>
      <c r="I947" s="19"/>
      <c r="J947" s="19"/>
      <c r="K947" s="19"/>
      <c r="L947" s="19"/>
      <c r="M947" s="19"/>
      <c r="N947" s="51">
        <f t="shared" si="93"/>
        <v>8.2060449737931123</v>
      </c>
      <c r="O947" s="51">
        <f t="shared" si="94"/>
        <v>16.551798492130615</v>
      </c>
      <c r="Q947" s="11">
        <v>39471</v>
      </c>
      <c r="R947" s="10">
        <v>5180</v>
      </c>
      <c r="S947" s="10">
        <v>5260</v>
      </c>
      <c r="T947" s="10">
        <v>5160</v>
      </c>
      <c r="U947" s="10">
        <v>5240</v>
      </c>
      <c r="V947" s="10">
        <v>14282500</v>
      </c>
      <c r="W947" s="10">
        <v>5240</v>
      </c>
      <c r="X947" s="19">
        <f t="shared" si="95"/>
        <v>2.6717557251908395</v>
      </c>
      <c r="AF947" s="51">
        <f t="shared" si="97"/>
        <v>19.077472284561193</v>
      </c>
      <c r="AG947" s="51">
        <f t="shared" si="96"/>
        <v>50.975454702679173</v>
      </c>
    </row>
    <row r="948" spans="1:33" s="1" customFormat="1">
      <c r="A948" s="18">
        <v>39472</v>
      </c>
      <c r="B948" s="19">
        <v>13258.77</v>
      </c>
      <c r="C948" s="19">
        <v>13647.16</v>
      </c>
      <c r="D948" s="19">
        <v>13248.89</v>
      </c>
      <c r="E948" s="19">
        <v>13629.16</v>
      </c>
      <c r="F948" s="19">
        <f t="shared" si="92"/>
        <v>3.9355323438861909</v>
      </c>
      <c r="G948" s="19"/>
      <c r="H948" s="19"/>
      <c r="I948" s="19"/>
      <c r="J948" s="19"/>
      <c r="K948" s="19"/>
      <c r="L948" s="19"/>
      <c r="M948" s="19"/>
      <c r="N948" s="51">
        <f t="shared" si="93"/>
        <v>61.084662605353621</v>
      </c>
      <c r="O948" s="51">
        <f t="shared" si="94"/>
        <v>240.57079640419661</v>
      </c>
      <c r="Q948" s="11">
        <v>39472</v>
      </c>
      <c r="R948" s="10">
        <v>5370</v>
      </c>
      <c r="S948" s="10">
        <v>5570</v>
      </c>
      <c r="T948" s="10">
        <v>5350</v>
      </c>
      <c r="U948" s="10">
        <v>5570</v>
      </c>
      <c r="V948" s="10">
        <v>14328100</v>
      </c>
      <c r="W948" s="10">
        <v>5570</v>
      </c>
      <c r="X948" s="19">
        <f t="shared" si="95"/>
        <v>5.9245960502693</v>
      </c>
      <c r="AF948" s="51">
        <f t="shared" si="97"/>
        <v>207.986489353807</v>
      </c>
      <c r="AG948" s="51">
        <f t="shared" si="96"/>
        <v>1232.2916316496919</v>
      </c>
    </row>
    <row r="949" spans="1:33" s="1" customFormat="1">
      <c r="A949" s="18">
        <v>39475</v>
      </c>
      <c r="B949" s="19">
        <v>13482.84</v>
      </c>
      <c r="C949" s="19">
        <v>13501.86</v>
      </c>
      <c r="D949" s="19">
        <v>13087.91</v>
      </c>
      <c r="E949" s="19">
        <v>13087.91</v>
      </c>
      <c r="F949" s="19">
        <f t="shared" si="92"/>
        <v>-4.1354960417667908</v>
      </c>
      <c r="G949" s="19"/>
      <c r="H949" s="19"/>
      <c r="I949" s="19"/>
      <c r="J949" s="19"/>
      <c r="K949" s="19"/>
      <c r="L949" s="19"/>
      <c r="M949" s="19"/>
      <c r="N949" s="51">
        <f t="shared" si="93"/>
        <v>-70.583805415601589</v>
      </c>
      <c r="O949" s="51">
        <f t="shared" si="94"/>
        <v>291.70246020157418</v>
      </c>
      <c r="Q949" s="11">
        <v>39475</v>
      </c>
      <c r="R949" s="10">
        <v>5470</v>
      </c>
      <c r="S949" s="10">
        <v>5530</v>
      </c>
      <c r="T949" s="10">
        <v>5300</v>
      </c>
      <c r="U949" s="10">
        <v>5340</v>
      </c>
      <c r="V949" s="10">
        <v>15378700</v>
      </c>
      <c r="W949" s="10">
        <v>5340</v>
      </c>
      <c r="X949" s="19">
        <f t="shared" si="95"/>
        <v>-4.3071161048689142</v>
      </c>
      <c r="AF949" s="51">
        <f t="shared" si="97"/>
        <v>-79.88748091793849</v>
      </c>
      <c r="AG949" s="51">
        <f t="shared" si="96"/>
        <v>344.06326195108392</v>
      </c>
    </row>
    <row r="950" spans="1:33" s="1" customFormat="1">
      <c r="A950" s="18">
        <v>39476</v>
      </c>
      <c r="B950" s="19">
        <v>13246.69</v>
      </c>
      <c r="C950" s="19">
        <v>13506.81</v>
      </c>
      <c r="D950" s="19">
        <v>13224.66</v>
      </c>
      <c r="E950" s="19">
        <v>13478.86</v>
      </c>
      <c r="F950" s="19">
        <f t="shared" si="92"/>
        <v>2.9004678437197264</v>
      </c>
      <c r="G950" s="19"/>
      <c r="H950" s="19"/>
      <c r="I950" s="19"/>
      <c r="J950" s="19"/>
      <c r="K950" s="19"/>
      <c r="L950" s="19"/>
      <c r="M950" s="19"/>
      <c r="N950" s="51">
        <f t="shared" si="93"/>
        <v>24.471165566815056</v>
      </c>
      <c r="O950" s="51">
        <f t="shared" si="94"/>
        <v>71.045985115271321</v>
      </c>
      <c r="Q950" s="11">
        <v>39476</v>
      </c>
      <c r="R950" s="10">
        <v>5540</v>
      </c>
      <c r="S950" s="10">
        <v>5570</v>
      </c>
      <c r="T950" s="10">
        <v>5370</v>
      </c>
      <c r="U950" s="10">
        <v>5500</v>
      </c>
      <c r="V950" s="10">
        <v>12049100</v>
      </c>
      <c r="W950" s="10">
        <v>5500</v>
      </c>
      <c r="X950" s="19">
        <f t="shared" si="95"/>
        <v>2.9090909090909092</v>
      </c>
      <c r="AF950" s="51">
        <f t="shared" si="97"/>
        <v>24.625882986313805</v>
      </c>
      <c r="AG950" s="51">
        <f t="shared" si="96"/>
        <v>71.645527079980411</v>
      </c>
    </row>
    <row r="951" spans="1:33" s="1" customFormat="1">
      <c r="A951" s="18">
        <v>39477</v>
      </c>
      <c r="B951" s="19">
        <v>13500.52</v>
      </c>
      <c r="C951" s="19">
        <v>13514.13</v>
      </c>
      <c r="D951" s="19">
        <v>13271.13</v>
      </c>
      <c r="E951" s="19">
        <v>13345.03</v>
      </c>
      <c r="F951" s="19">
        <f t="shared" si="92"/>
        <v>-1.0028452540009269</v>
      </c>
      <c r="G951" s="19"/>
      <c r="H951" s="19"/>
      <c r="I951" s="19"/>
      <c r="J951" s="19"/>
      <c r="K951" s="19"/>
      <c r="L951" s="19"/>
      <c r="M951" s="19"/>
      <c r="N951" s="51">
        <f t="shared" si="93"/>
        <v>-1.0001802709031822</v>
      </c>
      <c r="O951" s="51">
        <f t="shared" si="94"/>
        <v>1.0002403684256422</v>
      </c>
      <c r="Q951" s="11">
        <v>39477</v>
      </c>
      <c r="R951" s="10">
        <v>5570</v>
      </c>
      <c r="S951" s="10">
        <v>5580</v>
      </c>
      <c r="T951" s="10">
        <v>5440</v>
      </c>
      <c r="U951" s="10">
        <v>5520</v>
      </c>
      <c r="V951" s="10">
        <v>10812500</v>
      </c>
      <c r="W951" s="10">
        <v>5520</v>
      </c>
      <c r="X951" s="19">
        <f t="shared" si="95"/>
        <v>0.36231884057971014</v>
      </c>
      <c r="AF951" s="51">
        <f t="shared" si="97"/>
        <v>4.7668928244332304E-2</v>
      </c>
      <c r="AG951" s="51">
        <f t="shared" si="96"/>
        <v>1.7284116445091906E-2</v>
      </c>
    </row>
    <row r="952" spans="1:33" s="1" customFormat="1">
      <c r="A952" s="18">
        <v>39478</v>
      </c>
      <c r="B952" s="19">
        <v>13227.48</v>
      </c>
      <c r="C952" s="19">
        <v>13622.68</v>
      </c>
      <c r="D952" s="19">
        <v>13154.77</v>
      </c>
      <c r="E952" s="19">
        <v>13592.47</v>
      </c>
      <c r="F952" s="19">
        <f t="shared" si="92"/>
        <v>1.8204196882538544</v>
      </c>
      <c r="G952" s="19"/>
      <c r="H952" s="19"/>
      <c r="I952" s="19"/>
      <c r="J952" s="19"/>
      <c r="K952" s="19"/>
      <c r="L952" s="19"/>
      <c r="M952" s="19"/>
      <c r="N952" s="51">
        <f t="shared" si="93"/>
        <v>6.0604714038315537</v>
      </c>
      <c r="O952" s="51">
        <f t="shared" si="94"/>
        <v>11.049480890473694</v>
      </c>
      <c r="Q952" s="11">
        <v>39478</v>
      </c>
      <c r="R952" s="10">
        <v>5490</v>
      </c>
      <c r="S952" s="10">
        <v>5840</v>
      </c>
      <c r="T952" s="10">
        <v>5480</v>
      </c>
      <c r="U952" s="10">
        <v>5820</v>
      </c>
      <c r="V952" s="10">
        <v>22203600</v>
      </c>
      <c r="W952" s="10">
        <v>5820</v>
      </c>
      <c r="X952" s="19">
        <f t="shared" si="95"/>
        <v>5.1546391752577314</v>
      </c>
      <c r="AF952" s="51">
        <f t="shared" si="97"/>
        <v>136.98168270431228</v>
      </c>
      <c r="AG952" s="51">
        <f t="shared" si="96"/>
        <v>706.12783134736469</v>
      </c>
    </row>
    <row r="953" spans="1:33" s="1" customFormat="1">
      <c r="A953" s="18">
        <v>39479</v>
      </c>
      <c r="B953" s="19">
        <v>13517.74</v>
      </c>
      <c r="C953" s="19">
        <v>13648.39</v>
      </c>
      <c r="D953" s="19">
        <v>13444.08</v>
      </c>
      <c r="E953" s="19">
        <v>13497.16</v>
      </c>
      <c r="F953" s="19">
        <f t="shared" si="92"/>
        <v>-0.70614855273257116</v>
      </c>
      <c r="G953" s="19"/>
      <c r="H953" s="19"/>
      <c r="I953" s="19"/>
      <c r="J953" s="19"/>
      <c r="K953" s="19"/>
      <c r="L953" s="19"/>
      <c r="M953" s="19"/>
      <c r="N953" s="51">
        <f t="shared" si="93"/>
        <v>-0.34796797057764506</v>
      </c>
      <c r="O953" s="51">
        <f t="shared" si="94"/>
        <v>0.24474792980399263</v>
      </c>
      <c r="Q953" s="11">
        <v>39479</v>
      </c>
      <c r="R953" s="10">
        <v>5750</v>
      </c>
      <c r="S953" s="10">
        <v>5950</v>
      </c>
      <c r="T953" s="10">
        <v>5680</v>
      </c>
      <c r="U953" s="10">
        <v>5780</v>
      </c>
      <c r="V953" s="10">
        <v>17129300</v>
      </c>
      <c r="W953" s="10">
        <v>5780</v>
      </c>
      <c r="X953" s="19">
        <f t="shared" si="95"/>
        <v>-0.69204152249134954</v>
      </c>
      <c r="AF953" s="51">
        <f t="shared" si="97"/>
        <v>-0.33104892904826028</v>
      </c>
      <c r="AG953" s="51">
        <f t="shared" si="96"/>
        <v>0.22901095071796579</v>
      </c>
    </row>
    <row r="954" spans="1:33" s="1" customFormat="1">
      <c r="A954" s="18">
        <v>39482</v>
      </c>
      <c r="B954" s="19">
        <v>13642.6</v>
      </c>
      <c r="C954" s="19">
        <v>13889.24</v>
      </c>
      <c r="D954" s="19">
        <v>13642.6</v>
      </c>
      <c r="E954" s="19">
        <v>13859.7</v>
      </c>
      <c r="F954" s="19">
        <f t="shared" si="92"/>
        <v>2.6157853344589048</v>
      </c>
      <c r="G954" s="19"/>
      <c r="H954" s="19"/>
      <c r="I954" s="19"/>
      <c r="J954" s="19"/>
      <c r="K954" s="19"/>
      <c r="L954" s="19"/>
      <c r="M954" s="19"/>
      <c r="N954" s="51">
        <f t="shared" si="93"/>
        <v>17.955306115749874</v>
      </c>
      <c r="O954" s="51">
        <f t="shared" si="94"/>
        <v>47.017234944939702</v>
      </c>
      <c r="Q954" s="11">
        <v>39482</v>
      </c>
      <c r="R954" s="10">
        <v>5820</v>
      </c>
      <c r="S954" s="10">
        <v>5940</v>
      </c>
      <c r="T954" s="10">
        <v>5820</v>
      </c>
      <c r="U954" s="10">
        <v>5900</v>
      </c>
      <c r="V954" s="10">
        <v>10820000</v>
      </c>
      <c r="W954" s="10">
        <v>5900</v>
      </c>
      <c r="X954" s="19">
        <f t="shared" si="95"/>
        <v>2.0338983050847457</v>
      </c>
      <c r="AF954" s="51">
        <f t="shared" si="97"/>
        <v>8.4170370524297375</v>
      </c>
      <c r="AG954" s="51">
        <f t="shared" si="96"/>
        <v>17.121651458391842</v>
      </c>
    </row>
    <row r="955" spans="1:33" s="1" customFormat="1">
      <c r="A955" s="18">
        <v>39483</v>
      </c>
      <c r="B955" s="19">
        <v>13806.17</v>
      </c>
      <c r="C955" s="19">
        <v>13821.92</v>
      </c>
      <c r="D955" s="19">
        <v>13665.64</v>
      </c>
      <c r="E955" s="19">
        <v>13745.5</v>
      </c>
      <c r="F955" s="19">
        <f t="shared" si="92"/>
        <v>-0.83081735840821158</v>
      </c>
      <c r="G955" s="19"/>
      <c r="H955" s="19"/>
      <c r="I955" s="19"/>
      <c r="J955" s="19"/>
      <c r="K955" s="19"/>
      <c r="L955" s="19"/>
      <c r="M955" s="19"/>
      <c r="N955" s="51">
        <f t="shared" si="93"/>
        <v>-0.56772976367903127</v>
      </c>
      <c r="O955" s="51">
        <f t="shared" si="94"/>
        <v>0.47009852017061998</v>
      </c>
      <c r="Q955" s="11">
        <v>39483</v>
      </c>
      <c r="R955" s="10">
        <v>5860</v>
      </c>
      <c r="S955" s="10">
        <v>5870</v>
      </c>
      <c r="T955" s="10">
        <v>5700</v>
      </c>
      <c r="U955" s="10">
        <v>5780</v>
      </c>
      <c r="V955" s="10">
        <v>10533300</v>
      </c>
      <c r="W955" s="10">
        <v>5780</v>
      </c>
      <c r="X955" s="19">
        <f t="shared" si="95"/>
        <v>-2.0761245674740483</v>
      </c>
      <c r="AF955" s="51">
        <f t="shared" si="97"/>
        <v>-8.9452432324925795</v>
      </c>
      <c r="AG955" s="51">
        <f t="shared" si="96"/>
        <v>18.569043720960554</v>
      </c>
    </row>
    <row r="956" spans="1:33" s="1" customFormat="1">
      <c r="A956" s="18">
        <v>39484</v>
      </c>
      <c r="B956" s="19">
        <v>13548.53</v>
      </c>
      <c r="C956" s="19">
        <v>13552.19</v>
      </c>
      <c r="D956" s="19">
        <v>13099.24</v>
      </c>
      <c r="E956" s="19">
        <v>13099.24</v>
      </c>
      <c r="F956" s="19">
        <f t="shared" si="92"/>
        <v>-4.9335686650523254</v>
      </c>
      <c r="G956" s="19"/>
      <c r="H956" s="19"/>
      <c r="I956" s="19"/>
      <c r="J956" s="19"/>
      <c r="K956" s="19"/>
      <c r="L956" s="19"/>
      <c r="M956" s="19"/>
      <c r="N956" s="51">
        <f t="shared" si="93"/>
        <v>-119.88029458240609</v>
      </c>
      <c r="O956" s="51">
        <f t="shared" si="94"/>
        <v>591.1037782313748</v>
      </c>
      <c r="Q956" s="11">
        <v>39484</v>
      </c>
      <c r="R956" s="10">
        <v>5630</v>
      </c>
      <c r="S956" s="10">
        <v>5840</v>
      </c>
      <c r="T956" s="10">
        <v>5580</v>
      </c>
      <c r="U956" s="10">
        <v>5800</v>
      </c>
      <c r="V956" s="10">
        <v>22715200</v>
      </c>
      <c r="W956" s="10">
        <v>5800</v>
      </c>
      <c r="X956" s="19">
        <f t="shared" si="95"/>
        <v>0.34482758620689657</v>
      </c>
      <c r="AF956" s="51">
        <f t="shared" si="97"/>
        <v>4.1097693645302982E-2</v>
      </c>
      <c r="AG956" s="51">
        <f t="shared" si="96"/>
        <v>1.4182624368440555E-2</v>
      </c>
    </row>
    <row r="957" spans="1:33" s="1" customFormat="1">
      <c r="A957" s="18">
        <v>39485</v>
      </c>
      <c r="B957" s="19">
        <v>13077.25</v>
      </c>
      <c r="C957" s="19">
        <v>13244.19</v>
      </c>
      <c r="D957" s="19">
        <v>12972.55</v>
      </c>
      <c r="E957" s="19">
        <v>13207.15</v>
      </c>
      <c r="F957" s="19">
        <f t="shared" si="92"/>
        <v>0.81705742722691777</v>
      </c>
      <c r="G957" s="19"/>
      <c r="H957" s="19"/>
      <c r="I957" s="19"/>
      <c r="J957" s="19"/>
      <c r="K957" s="19"/>
      <c r="L957" s="19"/>
      <c r="M957" s="19"/>
      <c r="N957" s="51">
        <f t="shared" si="93"/>
        <v>0.55105054264681452</v>
      </c>
      <c r="O957" s="51">
        <f t="shared" si="94"/>
        <v>0.45177470660473312</v>
      </c>
      <c r="Q957" s="11">
        <v>39485</v>
      </c>
      <c r="R957" s="10">
        <v>5800</v>
      </c>
      <c r="S957" s="10">
        <v>5930</v>
      </c>
      <c r="T957" s="10">
        <v>5790</v>
      </c>
      <c r="U957" s="10">
        <v>5900</v>
      </c>
      <c r="V957" s="10">
        <v>20541900</v>
      </c>
      <c r="W957" s="10">
        <v>5900</v>
      </c>
      <c r="X957" s="19">
        <f t="shared" si="95"/>
        <v>1.6949152542372881</v>
      </c>
      <c r="AF957" s="51">
        <f t="shared" si="97"/>
        <v>4.8713552842378434</v>
      </c>
      <c r="AG957" s="51">
        <f t="shared" si="96"/>
        <v>8.2578389180690763</v>
      </c>
    </row>
    <row r="958" spans="1:33" s="1" customFormat="1">
      <c r="A958" s="18">
        <v>39486</v>
      </c>
      <c r="B958" s="19">
        <v>13143.08</v>
      </c>
      <c r="C958" s="19">
        <v>13279.52</v>
      </c>
      <c r="D958" s="19">
        <v>12997.88</v>
      </c>
      <c r="E958" s="19">
        <v>13017.24</v>
      </c>
      <c r="F958" s="19">
        <f t="shared" si="92"/>
        <v>-1.4589114128647844</v>
      </c>
      <c r="G958" s="19"/>
      <c r="H958" s="19"/>
      <c r="I958" s="19"/>
      <c r="J958" s="19"/>
      <c r="K958" s="19"/>
      <c r="L958" s="19"/>
      <c r="M958" s="19"/>
      <c r="N958" s="51">
        <f t="shared" si="93"/>
        <v>-3.0874297831059971</v>
      </c>
      <c r="O958" s="51">
        <f t="shared" si="94"/>
        <v>4.49568753848708</v>
      </c>
      <c r="Q958" s="11">
        <v>39486</v>
      </c>
      <c r="R958" s="10">
        <v>5910</v>
      </c>
      <c r="S958" s="10">
        <v>6020</v>
      </c>
      <c r="T958" s="10">
        <v>5860</v>
      </c>
      <c r="U958" s="10">
        <v>5880</v>
      </c>
      <c r="V958" s="10">
        <v>17067000</v>
      </c>
      <c r="W958" s="10">
        <v>5880</v>
      </c>
      <c r="X958" s="19">
        <f t="shared" si="95"/>
        <v>-0.3401360544217687</v>
      </c>
      <c r="AF958" s="51">
        <f t="shared" si="97"/>
        <v>-3.9258329113464711E-2</v>
      </c>
      <c r="AG958" s="51">
        <f t="shared" si="96"/>
        <v>1.3342659875475671E-2</v>
      </c>
    </row>
    <row r="959" spans="1:33" s="1" customFormat="1">
      <c r="A959" s="18">
        <v>39490</v>
      </c>
      <c r="B959" s="19">
        <v>12998.87</v>
      </c>
      <c r="C959" s="19">
        <v>13138.28</v>
      </c>
      <c r="D959" s="19">
        <v>12923.42</v>
      </c>
      <c r="E959" s="19">
        <v>13021.96</v>
      </c>
      <c r="F959" s="19">
        <f t="shared" si="92"/>
        <v>3.6246463665986883E-2</v>
      </c>
      <c r="G959" s="19"/>
      <c r="H959" s="19"/>
      <c r="I959" s="19"/>
      <c r="J959" s="19"/>
      <c r="K959" s="19"/>
      <c r="L959" s="19"/>
      <c r="M959" s="19"/>
      <c r="N959" s="51">
        <f t="shared" si="93"/>
        <v>5.9463449237351552E-5</v>
      </c>
      <c r="O959" s="51">
        <f t="shared" si="94"/>
        <v>2.3209554072123851E-6</v>
      </c>
      <c r="Q959" s="11">
        <v>39490</v>
      </c>
      <c r="R959" s="10">
        <v>5880</v>
      </c>
      <c r="S959" s="10">
        <v>6020</v>
      </c>
      <c r="T959" s="10">
        <v>5870</v>
      </c>
      <c r="U959" s="10">
        <v>5970</v>
      </c>
      <c r="V959" s="10">
        <v>14339300</v>
      </c>
      <c r="W959" s="10">
        <v>5970</v>
      </c>
      <c r="X959" s="19">
        <f t="shared" si="95"/>
        <v>1.5075376884422109</v>
      </c>
      <c r="AF959" s="51">
        <f t="shared" si="97"/>
        <v>3.4279616726461177</v>
      </c>
      <c r="AG959" s="51">
        <f t="shared" si="96"/>
        <v>5.168699416486775</v>
      </c>
    </row>
    <row r="960" spans="1:33" s="1" customFormat="1">
      <c r="A960" s="18">
        <v>39491</v>
      </c>
      <c r="B960" s="19">
        <v>13162.95</v>
      </c>
      <c r="C960" s="19">
        <v>13240.26</v>
      </c>
      <c r="D960" s="19">
        <v>13036.62</v>
      </c>
      <c r="E960" s="19">
        <v>13068.3</v>
      </c>
      <c r="F960" s="19">
        <f t="shared" si="92"/>
        <v>0.35459853232631744</v>
      </c>
      <c r="G960" s="19"/>
      <c r="H960" s="19"/>
      <c r="I960" s="19"/>
      <c r="J960" s="19"/>
      <c r="K960" s="19"/>
      <c r="L960" s="19"/>
      <c r="M960" s="19"/>
      <c r="N960" s="51">
        <f t="shared" si="93"/>
        <v>4.5646157139886186E-2</v>
      </c>
      <c r="O960" s="51">
        <f t="shared" si="94"/>
        <v>1.631319251284916E-2</v>
      </c>
      <c r="Q960" s="11">
        <v>39491</v>
      </c>
      <c r="R960" s="10">
        <v>6040</v>
      </c>
      <c r="S960" s="10">
        <v>6050</v>
      </c>
      <c r="T960" s="10">
        <v>5830</v>
      </c>
      <c r="U960" s="10">
        <v>5870</v>
      </c>
      <c r="V960" s="10">
        <v>14715700</v>
      </c>
      <c r="W960" s="10">
        <v>5870</v>
      </c>
      <c r="X960" s="19">
        <f t="shared" si="95"/>
        <v>-1.7035775127768313</v>
      </c>
      <c r="AF960" s="51">
        <f t="shared" si="97"/>
        <v>-4.9417511319907144</v>
      </c>
      <c r="AG960" s="51">
        <f t="shared" si="96"/>
        <v>8.4173327123439652</v>
      </c>
    </row>
    <row r="961" spans="1:33" s="1" customFormat="1">
      <c r="A961" s="18">
        <v>39492</v>
      </c>
      <c r="B961" s="19">
        <v>13254.59</v>
      </c>
      <c r="C961" s="19">
        <v>13626.45</v>
      </c>
      <c r="D961" s="19">
        <v>13251.86</v>
      </c>
      <c r="E961" s="19">
        <v>13626.45</v>
      </c>
      <c r="F961" s="19">
        <f t="shared" si="92"/>
        <v>4.0960778485959395</v>
      </c>
      <c r="G961" s="19"/>
      <c r="H961" s="19"/>
      <c r="I961" s="19"/>
      <c r="J961" s="19"/>
      <c r="K961" s="19"/>
      <c r="L961" s="19"/>
      <c r="M961" s="19"/>
      <c r="N961" s="51">
        <f t="shared" si="93"/>
        <v>68.863677791298116</v>
      </c>
      <c r="O961" s="51">
        <f t="shared" si="94"/>
        <v>282.26278203803906</v>
      </c>
      <c r="Q961" s="11">
        <v>39492</v>
      </c>
      <c r="R961" s="10">
        <v>5950</v>
      </c>
      <c r="S961" s="10">
        <v>6020</v>
      </c>
      <c r="T961" s="10">
        <v>5950</v>
      </c>
      <c r="U961" s="10">
        <v>6000</v>
      </c>
      <c r="V961" s="10">
        <v>13880700</v>
      </c>
      <c r="W961" s="10">
        <v>6000</v>
      </c>
      <c r="X961" s="19">
        <f t="shared" si="95"/>
        <v>2.166666666666667</v>
      </c>
      <c r="AF961" s="51">
        <f t="shared" si="97"/>
        <v>10.175068247505191</v>
      </c>
      <c r="AG961" s="51">
        <f t="shared" si="96"/>
        <v>22.048706063353233</v>
      </c>
    </row>
    <row r="962" spans="1:33" s="1" customFormat="1">
      <c r="A962" s="18">
        <v>39493</v>
      </c>
      <c r="B962" s="19">
        <v>13508.53</v>
      </c>
      <c r="C962" s="19">
        <v>13666.68</v>
      </c>
      <c r="D962" s="19">
        <v>13356.39</v>
      </c>
      <c r="E962" s="19">
        <v>13622.56</v>
      </c>
      <c r="F962" s="19">
        <f t="shared" si="92"/>
        <v>-2.8555572520886214E-2</v>
      </c>
      <c r="G962" s="19"/>
      <c r="H962" s="19"/>
      <c r="I962" s="19"/>
      <c r="J962" s="19"/>
      <c r="K962" s="19"/>
      <c r="L962" s="19"/>
      <c r="M962" s="19"/>
      <c r="N962" s="51">
        <f t="shared" si="93"/>
        <v>-1.71144813380164E-5</v>
      </c>
      <c r="O962" s="51">
        <f t="shared" si="94"/>
        <v>4.4104711904886033E-7</v>
      </c>
      <c r="Q962" s="11">
        <v>39493</v>
      </c>
      <c r="R962" s="10">
        <v>5980</v>
      </c>
      <c r="S962" s="10">
        <v>6040</v>
      </c>
      <c r="T962" s="10">
        <v>5920</v>
      </c>
      <c r="U962" s="10">
        <v>6030</v>
      </c>
      <c r="V962" s="10">
        <v>11475900</v>
      </c>
      <c r="W962" s="10">
        <v>6030</v>
      </c>
      <c r="X962" s="19">
        <f t="shared" si="95"/>
        <v>0.49751243781094528</v>
      </c>
      <c r="AF962" s="51">
        <f t="shared" si="97"/>
        <v>0.12334255676749843</v>
      </c>
      <c r="AG962" s="51">
        <f t="shared" si="96"/>
        <v>6.1397486962930292E-2</v>
      </c>
    </row>
    <row r="963" spans="1:33" s="1" customFormat="1">
      <c r="A963" s="18">
        <v>39496</v>
      </c>
      <c r="B963" s="19">
        <v>13627.31</v>
      </c>
      <c r="C963" s="19">
        <v>13822.45</v>
      </c>
      <c r="D963" s="19">
        <v>13627.31</v>
      </c>
      <c r="E963" s="19">
        <v>13635.4</v>
      </c>
      <c r="F963" s="19">
        <f t="shared" si="92"/>
        <v>9.4166654443581743E-2</v>
      </c>
      <c r="G963" s="19"/>
      <c r="H963" s="19"/>
      <c r="I963" s="19"/>
      <c r="J963" s="19"/>
      <c r="K963" s="19"/>
      <c r="L963" s="19"/>
      <c r="M963" s="19"/>
      <c r="N963" s="51">
        <f t="shared" si="93"/>
        <v>9.1131374798910151E-4</v>
      </c>
      <c r="O963" s="51">
        <f t="shared" si="94"/>
        <v>8.8353528056945907E-5</v>
      </c>
      <c r="Q963" s="11">
        <v>39496</v>
      </c>
      <c r="R963" s="10">
        <v>6050</v>
      </c>
      <c r="S963" s="10">
        <v>6240</v>
      </c>
      <c r="T963" s="10">
        <v>6050</v>
      </c>
      <c r="U963" s="10">
        <v>6200</v>
      </c>
      <c r="V963" s="10">
        <v>14264100</v>
      </c>
      <c r="W963" s="10">
        <v>6200</v>
      </c>
      <c r="X963" s="19">
        <f t="shared" si="95"/>
        <v>2.741935483870968</v>
      </c>
      <c r="AF963" s="51">
        <f t="shared" si="97"/>
        <v>20.620487985660954</v>
      </c>
      <c r="AG963" s="51">
        <f t="shared" si="96"/>
        <v>56.545569822991411</v>
      </c>
    </row>
    <row r="964" spans="1:33" s="1" customFormat="1">
      <c r="A964" s="18">
        <v>39497</v>
      </c>
      <c r="B964" s="19">
        <v>13761.76</v>
      </c>
      <c r="C964" s="19">
        <v>13853.21</v>
      </c>
      <c r="D964" s="19">
        <v>13691.88</v>
      </c>
      <c r="E964" s="19">
        <v>13757.91</v>
      </c>
      <c r="F964" s="19">
        <f t="shared" si="92"/>
        <v>0.89046955533217054</v>
      </c>
      <c r="G964" s="19"/>
      <c r="H964" s="19"/>
      <c r="I964" s="19"/>
      <c r="J964" s="19"/>
      <c r="K964" s="19"/>
      <c r="L964" s="19"/>
      <c r="M964" s="19"/>
      <c r="N964" s="51">
        <f t="shared" si="93"/>
        <v>0.71273151578942118</v>
      </c>
      <c r="O964" s="51">
        <f t="shared" si="94"/>
        <v>0.63665079245506184</v>
      </c>
      <c r="Q964" s="11">
        <v>39497</v>
      </c>
      <c r="R964" s="10">
        <v>6300</v>
      </c>
      <c r="S964" s="10">
        <v>6390</v>
      </c>
      <c r="T964" s="10">
        <v>6300</v>
      </c>
      <c r="U964" s="10">
        <v>6310</v>
      </c>
      <c r="V964" s="10">
        <v>16490500</v>
      </c>
      <c r="W964" s="10">
        <v>6310</v>
      </c>
      <c r="X964" s="19">
        <f t="shared" si="95"/>
        <v>1.7432646592709984</v>
      </c>
      <c r="AF964" s="51">
        <f t="shared" si="97"/>
        <v>5.3001737812259417</v>
      </c>
      <c r="AG964" s="51">
        <f t="shared" si="96"/>
        <v>9.2410250154413003</v>
      </c>
    </row>
    <row r="965" spans="1:33" s="1" customFormat="1">
      <c r="A965" s="18">
        <v>39498</v>
      </c>
      <c r="B965" s="19">
        <v>13729.75</v>
      </c>
      <c r="C965" s="19">
        <v>13729.75</v>
      </c>
      <c r="D965" s="19">
        <v>13310.37</v>
      </c>
      <c r="E965" s="19">
        <v>13310.37</v>
      </c>
      <c r="F965" s="19">
        <f t="shared" si="92"/>
        <v>-3.3623407914280299</v>
      </c>
      <c r="G965" s="19"/>
      <c r="H965" s="19"/>
      <c r="I965" s="19"/>
      <c r="J965" s="19"/>
      <c r="K965" s="19"/>
      <c r="L965" s="19"/>
      <c r="M965" s="19"/>
      <c r="N965" s="51">
        <f t="shared" si="93"/>
        <v>-37.918007512526003</v>
      </c>
      <c r="O965" s="51">
        <f t="shared" si="94"/>
        <v>127.38765539404319</v>
      </c>
      <c r="Q965" s="11">
        <v>39498</v>
      </c>
      <c r="R965" s="10">
        <v>6370</v>
      </c>
      <c r="S965" s="10">
        <v>6400</v>
      </c>
      <c r="T965" s="10">
        <v>6070</v>
      </c>
      <c r="U965" s="10">
        <v>6090</v>
      </c>
      <c r="V965" s="10">
        <v>22940400</v>
      </c>
      <c r="W965" s="10">
        <v>6090</v>
      </c>
      <c r="X965" s="19">
        <f t="shared" si="95"/>
        <v>-3.6124794745484397</v>
      </c>
      <c r="AF965" s="51">
        <f t="shared" si="97"/>
        <v>-47.132402365369089</v>
      </c>
      <c r="AG965" s="51">
        <f t="shared" si="96"/>
        <v>170.2522141795516</v>
      </c>
    </row>
    <row r="966" spans="1:33" s="1" customFormat="1">
      <c r="A966" s="18">
        <v>39499</v>
      </c>
      <c r="B966" s="19">
        <v>13462.72</v>
      </c>
      <c r="C966" s="19">
        <v>13783.97</v>
      </c>
      <c r="D966" s="19">
        <v>13439.59</v>
      </c>
      <c r="E966" s="19">
        <v>13688.28</v>
      </c>
      <c r="F966" s="19">
        <f t="shared" si="92"/>
        <v>2.7608289719380363</v>
      </c>
      <c r="G966" s="19"/>
      <c r="H966" s="19"/>
      <c r="I966" s="19"/>
      <c r="J966" s="19"/>
      <c r="K966" s="19"/>
      <c r="L966" s="19"/>
      <c r="M966" s="19"/>
      <c r="N966" s="51">
        <f t="shared" si="93"/>
        <v>21.107277402004151</v>
      </c>
      <c r="O966" s="51">
        <f t="shared" si="94"/>
        <v>58.33237026921659</v>
      </c>
      <c r="Q966" s="11">
        <v>39499</v>
      </c>
      <c r="R966" s="10">
        <v>6110</v>
      </c>
      <c r="S966" s="10">
        <v>6170</v>
      </c>
      <c r="T966" s="10">
        <v>6000</v>
      </c>
      <c r="U966" s="10">
        <v>6080</v>
      </c>
      <c r="V966" s="10">
        <v>15115700</v>
      </c>
      <c r="W966" s="10">
        <v>6080</v>
      </c>
      <c r="X966" s="19">
        <f t="shared" si="95"/>
        <v>-0.1644736842105263</v>
      </c>
      <c r="AF966" s="51">
        <f t="shared" si="97"/>
        <v>-4.4275774306195793E-3</v>
      </c>
      <c r="AG966" s="51">
        <f t="shared" si="96"/>
        <v>7.2703427684899739E-4</v>
      </c>
    </row>
    <row r="967" spans="1:33" s="1" customFormat="1">
      <c r="A967" s="18">
        <v>39500</v>
      </c>
      <c r="B967" s="19">
        <v>13530.19</v>
      </c>
      <c r="C967" s="19">
        <v>13540.62</v>
      </c>
      <c r="D967" s="19">
        <v>13378.72</v>
      </c>
      <c r="E967" s="19">
        <v>13500.46</v>
      </c>
      <c r="F967" s="19">
        <f t="shared" si="92"/>
        <v>-1.3912118550034704</v>
      </c>
      <c r="G967" s="19"/>
      <c r="H967" s="19"/>
      <c r="I967" s="19"/>
      <c r="J967" s="19"/>
      <c r="K967" s="19"/>
      <c r="L967" s="19"/>
      <c r="M967" s="19"/>
      <c r="N967" s="51">
        <f t="shared" si="93"/>
        <v>-2.6765099280306366</v>
      </c>
      <c r="O967" s="51">
        <f t="shared" si="94"/>
        <v>3.7161378139533316</v>
      </c>
      <c r="Q967" s="11">
        <v>39500</v>
      </c>
      <c r="R967" s="10">
        <v>5980</v>
      </c>
      <c r="S967" s="10">
        <v>5990</v>
      </c>
      <c r="T967" s="10">
        <v>5870</v>
      </c>
      <c r="U967" s="10">
        <v>5960</v>
      </c>
      <c r="V967" s="10">
        <v>12755200</v>
      </c>
      <c r="W967" s="10">
        <v>5960</v>
      </c>
      <c r="X967" s="19">
        <f t="shared" si="95"/>
        <v>-2.0134228187919461</v>
      </c>
      <c r="AF967" s="51">
        <f t="shared" si="97"/>
        <v>-8.1589008564608321</v>
      </c>
      <c r="AG967" s="51">
        <f t="shared" si="96"/>
        <v>16.425132225333446</v>
      </c>
    </row>
    <row r="968" spans="1:33" s="1" customFormat="1">
      <c r="A968" s="18">
        <v>39503</v>
      </c>
      <c r="B968" s="19">
        <v>13612.31</v>
      </c>
      <c r="C968" s="19">
        <v>13969.18</v>
      </c>
      <c r="D968" s="19">
        <v>13612.31</v>
      </c>
      <c r="E968" s="19">
        <v>13914.57</v>
      </c>
      <c r="F968" s="19">
        <f t="shared" si="92"/>
        <v>2.9760890922249166</v>
      </c>
      <c r="G968" s="19"/>
      <c r="H968" s="19"/>
      <c r="I968" s="19"/>
      <c r="J968" s="19"/>
      <c r="K968" s="19"/>
      <c r="L968" s="19"/>
      <c r="M968" s="19"/>
      <c r="N968" s="51">
        <f t="shared" si="93"/>
        <v>26.433612251291127</v>
      </c>
      <c r="O968" s="51">
        <f t="shared" si="94"/>
        <v>78.742407121907178</v>
      </c>
      <c r="Q968" s="11">
        <v>39503</v>
      </c>
      <c r="R968" s="10">
        <v>5960</v>
      </c>
      <c r="S968" s="10">
        <v>6030</v>
      </c>
      <c r="T968" s="10">
        <v>5870</v>
      </c>
      <c r="U968" s="10">
        <v>5990</v>
      </c>
      <c r="V968" s="10">
        <v>12989200</v>
      </c>
      <c r="W968" s="10">
        <v>5990</v>
      </c>
      <c r="X968" s="19">
        <f t="shared" si="95"/>
        <v>0.5008347245409015</v>
      </c>
      <c r="AF968" s="51">
        <f t="shared" si="97"/>
        <v>0.12582871639460527</v>
      </c>
      <c r="AG968" s="51">
        <f t="shared" si="96"/>
        <v>6.3053087162489252E-2</v>
      </c>
    </row>
    <row r="969" spans="1:33" s="1" customFormat="1">
      <c r="A969" s="18">
        <v>39504</v>
      </c>
      <c r="B969" s="19">
        <v>14036.89</v>
      </c>
      <c r="C969" s="19">
        <v>14053.85</v>
      </c>
      <c r="D969" s="19">
        <v>13803.46</v>
      </c>
      <c r="E969" s="19">
        <v>13824.72</v>
      </c>
      <c r="F969" s="19">
        <f t="shared" si="92"/>
        <v>-0.64992274707914788</v>
      </c>
      <c r="G969" s="19"/>
      <c r="H969" s="19"/>
      <c r="I969" s="19"/>
      <c r="J969" s="19"/>
      <c r="K969" s="19"/>
      <c r="L969" s="19"/>
      <c r="M969" s="19"/>
      <c r="N969" s="51">
        <f t="shared" si="93"/>
        <v>-0.27101283613053778</v>
      </c>
      <c r="O969" s="51">
        <f t="shared" si="94"/>
        <v>0.17538259085979432</v>
      </c>
      <c r="Q969" s="11">
        <v>39504</v>
      </c>
      <c r="R969" s="10">
        <v>6050</v>
      </c>
      <c r="S969" s="10">
        <v>6060</v>
      </c>
      <c r="T969" s="10">
        <v>5930</v>
      </c>
      <c r="U969" s="10">
        <v>5970</v>
      </c>
      <c r="V969" s="10">
        <v>9872500</v>
      </c>
      <c r="W969" s="10">
        <v>5970</v>
      </c>
      <c r="X969" s="19">
        <f t="shared" si="95"/>
        <v>-0.33500837520938026</v>
      </c>
      <c r="AF969" s="51">
        <f t="shared" si="97"/>
        <v>-3.7508101533827221E-2</v>
      </c>
      <c r="AG969" s="51">
        <f t="shared" si="96"/>
        <v>1.2555483566681585E-2</v>
      </c>
    </row>
    <row r="970" spans="1:33" s="1" customFormat="1">
      <c r="A970" s="18">
        <v>39505</v>
      </c>
      <c r="B970" s="19">
        <v>14007.32</v>
      </c>
      <c r="C970" s="19">
        <v>14105.47</v>
      </c>
      <c r="D970" s="19">
        <v>13956.44</v>
      </c>
      <c r="E970" s="19">
        <v>14031.3</v>
      </c>
      <c r="F970" s="19">
        <f t="shared" si="92"/>
        <v>1.4722798315195309</v>
      </c>
      <c r="G970" s="19"/>
      <c r="H970" s="19"/>
      <c r="I970" s="19"/>
      <c r="J970" s="19"/>
      <c r="K970" s="19"/>
      <c r="L970" s="19"/>
      <c r="M970" s="19"/>
      <c r="N970" s="51">
        <f t="shared" si="93"/>
        <v>3.2094711329329981</v>
      </c>
      <c r="O970" s="51">
        <f t="shared" si="94"/>
        <v>4.7341785329443464</v>
      </c>
      <c r="Q970" s="11">
        <v>39505</v>
      </c>
      <c r="R970" s="10">
        <v>6020</v>
      </c>
      <c r="S970" s="10">
        <v>6090</v>
      </c>
      <c r="T970" s="10">
        <v>6000</v>
      </c>
      <c r="U970" s="10">
        <v>6060</v>
      </c>
      <c r="V970" s="10">
        <v>8593500</v>
      </c>
      <c r="W970" s="10">
        <v>6060</v>
      </c>
      <c r="X970" s="19">
        <f t="shared" si="95"/>
        <v>1.4851485148514851</v>
      </c>
      <c r="AF970" s="51">
        <f t="shared" si="97"/>
        <v>3.2775140860932495</v>
      </c>
      <c r="AG970" s="51">
        <f t="shared" si="96"/>
        <v>4.868472888277763</v>
      </c>
    </row>
    <row r="971" spans="1:33" s="1" customFormat="1">
      <c r="A971" s="18">
        <v>39506</v>
      </c>
      <c r="B971" s="19">
        <v>13877.88</v>
      </c>
      <c r="C971" s="19">
        <v>13962.3</v>
      </c>
      <c r="D971" s="19">
        <v>13794.71</v>
      </c>
      <c r="E971" s="19">
        <v>13925.51</v>
      </c>
      <c r="F971" s="19">
        <f t="shared" si="92"/>
        <v>-0.75968492356832218</v>
      </c>
      <c r="G971" s="19"/>
      <c r="H971" s="19"/>
      <c r="I971" s="19"/>
      <c r="J971" s="19"/>
      <c r="K971" s="19"/>
      <c r="L971" s="19"/>
      <c r="M971" s="19"/>
      <c r="N971" s="51">
        <f t="shared" si="93"/>
        <v>-0.43362578209146108</v>
      </c>
      <c r="O971" s="51">
        <f t="shared" si="94"/>
        <v>0.32821124877219987</v>
      </c>
      <c r="Q971" s="11">
        <v>39506</v>
      </c>
      <c r="R971" s="10">
        <v>5990</v>
      </c>
      <c r="S971" s="10">
        <v>6000</v>
      </c>
      <c r="T971" s="10">
        <v>5860</v>
      </c>
      <c r="U971" s="10">
        <v>5910</v>
      </c>
      <c r="V971" s="10">
        <v>10305500</v>
      </c>
      <c r="W971" s="10">
        <v>5910</v>
      </c>
      <c r="X971" s="19">
        <f t="shared" si="95"/>
        <v>-2.5380710659898478</v>
      </c>
      <c r="AF971" s="51">
        <f t="shared" si="97"/>
        <v>-16.344583456751064</v>
      </c>
      <c r="AG971" s="51">
        <f t="shared" si="96"/>
        <v>41.479337314493471</v>
      </c>
    </row>
    <row r="972" spans="1:33" s="1" customFormat="1">
      <c r="A972" s="18">
        <v>39507</v>
      </c>
      <c r="B972" s="19">
        <v>13735.44</v>
      </c>
      <c r="C972" s="19">
        <v>13738.56</v>
      </c>
      <c r="D972" s="19">
        <v>13533.25</v>
      </c>
      <c r="E972" s="19">
        <v>13603.02</v>
      </c>
      <c r="F972" s="19">
        <f t="shared" si="92"/>
        <v>-2.37072355991537</v>
      </c>
      <c r="G972" s="19"/>
      <c r="H972" s="19"/>
      <c r="I972" s="19"/>
      <c r="J972" s="19"/>
      <c r="K972" s="19"/>
      <c r="L972" s="19"/>
      <c r="M972" s="19"/>
      <c r="N972" s="51">
        <f t="shared" si="93"/>
        <v>-13.277343682607246</v>
      </c>
      <c r="O972" s="51">
        <f t="shared" si="94"/>
        <v>31.439931857857431</v>
      </c>
      <c r="Q972" s="11">
        <v>39507</v>
      </c>
      <c r="R972" s="10">
        <v>5760</v>
      </c>
      <c r="S972" s="10">
        <v>5820</v>
      </c>
      <c r="T972" s="10">
        <v>5700</v>
      </c>
      <c r="U972" s="10">
        <v>5750</v>
      </c>
      <c r="V972" s="10">
        <v>13070600</v>
      </c>
      <c r="W972" s="10">
        <v>5750</v>
      </c>
      <c r="X972" s="19">
        <f t="shared" si="95"/>
        <v>-2.7826086956521738</v>
      </c>
      <c r="AF972" s="51">
        <f t="shared" si="97"/>
        <v>-21.539271900328973</v>
      </c>
      <c r="AG972" s="51">
        <f t="shared" si="96"/>
        <v>59.92959711923033</v>
      </c>
    </row>
    <row r="973" spans="1:33" s="1" customFormat="1">
      <c r="A973" s="18">
        <v>39510</v>
      </c>
      <c r="B973" s="19">
        <v>13412.87</v>
      </c>
      <c r="C973" s="19">
        <v>13413.63</v>
      </c>
      <c r="D973" s="19">
        <v>12992.18</v>
      </c>
      <c r="E973" s="19">
        <v>12992.18</v>
      </c>
      <c r="F973" s="19">
        <f t="shared" ref="F973:F1036" si="98">(E973-E972)/E973*100</f>
        <v>-4.7015974224495052</v>
      </c>
      <c r="G973" s="19"/>
      <c r="H973" s="19"/>
      <c r="I973" s="19"/>
      <c r="J973" s="19"/>
      <c r="K973" s="19"/>
      <c r="L973" s="19"/>
      <c r="M973" s="19"/>
      <c r="N973" s="51">
        <f t="shared" ref="N973:N1036" si="99">(F973-F$4)^3</f>
        <v>-103.74430803780002</v>
      </c>
      <c r="O973" s="51">
        <f t="shared" ref="O973:O1036" si="100">(F973-F$4)^4</f>
        <v>487.47502600894643</v>
      </c>
      <c r="Q973" s="11">
        <v>39510</v>
      </c>
      <c r="R973" s="10">
        <v>5520</v>
      </c>
      <c r="S973" s="10">
        <v>5610</v>
      </c>
      <c r="T973" s="10">
        <v>5450</v>
      </c>
      <c r="U973" s="10">
        <v>5560</v>
      </c>
      <c r="V973" s="10">
        <v>15062000</v>
      </c>
      <c r="W973" s="10">
        <v>5560</v>
      </c>
      <c r="X973" s="19">
        <f t="shared" ref="X973:X1036" si="101">(W973-W972)/W973*100</f>
        <v>-3.4172661870503598</v>
      </c>
      <c r="AF973" s="51">
        <f t="shared" si="97"/>
        <v>-39.896456293829523</v>
      </c>
      <c r="AG973" s="51">
        <f t="shared" ref="AG973:AG1036" si="102">(X973-X$4)^4</f>
        <v>136.32612689464091</v>
      </c>
    </row>
    <row r="974" spans="1:33" s="1" customFormat="1">
      <c r="A974" s="18">
        <v>39511</v>
      </c>
      <c r="B974" s="19">
        <v>13080.29</v>
      </c>
      <c r="C974" s="19">
        <v>13110.39</v>
      </c>
      <c r="D974" s="19">
        <v>12883.07</v>
      </c>
      <c r="E974" s="19">
        <v>12992.28</v>
      </c>
      <c r="F974" s="19">
        <f t="shared" si="98"/>
        <v>7.6968784540022066E-4</v>
      </c>
      <c r="G974" s="19"/>
      <c r="H974" s="19"/>
      <c r="I974" s="19"/>
      <c r="J974" s="19"/>
      <c r="K974" s="19"/>
      <c r="L974" s="19"/>
      <c r="M974" s="19"/>
      <c r="N974" s="51">
        <f t="shared" si="99"/>
        <v>4.4922687462958511E-8</v>
      </c>
      <c r="O974" s="51">
        <f t="shared" si="100"/>
        <v>1.5969364713780742E-10</v>
      </c>
      <c r="Q974" s="11">
        <v>39511</v>
      </c>
      <c r="R974" s="10">
        <v>5600</v>
      </c>
      <c r="S974" s="10">
        <v>5640</v>
      </c>
      <c r="T974" s="10">
        <v>5440</v>
      </c>
      <c r="U974" s="10">
        <v>5500</v>
      </c>
      <c r="V974" s="10">
        <v>15033000</v>
      </c>
      <c r="W974" s="10">
        <v>5500</v>
      </c>
      <c r="X974" s="19">
        <f t="shared" si="101"/>
        <v>-1.0909090909090911</v>
      </c>
      <c r="AF974" s="51">
        <f t="shared" ref="AF974:AF1037" si="103">(X974-X$4)^3</f>
        <v>-1.2973161062658805</v>
      </c>
      <c r="AG974" s="51">
        <f t="shared" si="102"/>
        <v>1.414906515768513</v>
      </c>
    </row>
    <row r="975" spans="1:33" s="1" customFormat="1">
      <c r="A975" s="18">
        <v>39512</v>
      </c>
      <c r="B975" s="19">
        <v>12973.03</v>
      </c>
      <c r="C975" s="19">
        <v>13044.01</v>
      </c>
      <c r="D975" s="19">
        <v>12919.81</v>
      </c>
      <c r="E975" s="19">
        <v>12972.06</v>
      </c>
      <c r="F975" s="19">
        <f t="shared" si="98"/>
        <v>-0.15587346959543175</v>
      </c>
      <c r="G975" s="19"/>
      <c r="H975" s="19"/>
      <c r="I975" s="19"/>
      <c r="J975" s="19"/>
      <c r="K975" s="19"/>
      <c r="L975" s="19"/>
      <c r="M975" s="19"/>
      <c r="N975" s="51">
        <f t="shared" si="99"/>
        <v>-3.5877817842207664E-3</v>
      </c>
      <c r="O975" s="51">
        <f t="shared" si="100"/>
        <v>5.4924742231570226E-4</v>
      </c>
      <c r="Q975" s="11">
        <v>39512</v>
      </c>
      <c r="R975" s="10">
        <v>5450</v>
      </c>
      <c r="S975" s="10">
        <v>5580</v>
      </c>
      <c r="T975" s="10">
        <v>5390</v>
      </c>
      <c r="U975" s="10">
        <v>5460</v>
      </c>
      <c r="V975" s="10">
        <v>13782400</v>
      </c>
      <c r="W975" s="10">
        <v>5460</v>
      </c>
      <c r="X975" s="19">
        <f t="shared" si="101"/>
        <v>-0.73260073260073255</v>
      </c>
      <c r="AF975" s="51">
        <f t="shared" si="103"/>
        <v>-0.39275859489752496</v>
      </c>
      <c r="AG975" s="51">
        <f t="shared" si="102"/>
        <v>0.28763005448751244</v>
      </c>
    </row>
    <row r="976" spans="1:33" s="1" customFormat="1">
      <c r="A976" s="18">
        <v>39513</v>
      </c>
      <c r="B976" s="19">
        <v>13068.89</v>
      </c>
      <c r="C976" s="19">
        <v>13365.22</v>
      </c>
      <c r="D976" s="19">
        <v>13050.55</v>
      </c>
      <c r="E976" s="19">
        <v>13215.42</v>
      </c>
      <c r="F976" s="19">
        <f t="shared" si="98"/>
        <v>1.8414851741374891</v>
      </c>
      <c r="G976" s="19"/>
      <c r="H976" s="19"/>
      <c r="I976" s="19"/>
      <c r="J976" s="19"/>
      <c r="K976" s="19"/>
      <c r="L976" s="19"/>
      <c r="M976" s="19"/>
      <c r="N976" s="51">
        <f t="shared" si="99"/>
        <v>6.2729777435953311</v>
      </c>
      <c r="O976" s="51">
        <f t="shared" si="100"/>
        <v>11.56906680507525</v>
      </c>
      <c r="Q976" s="11">
        <v>39513</v>
      </c>
      <c r="R976" s="10">
        <v>5500</v>
      </c>
      <c r="S976" s="10">
        <v>5540</v>
      </c>
      <c r="T976" s="10">
        <v>5440</v>
      </c>
      <c r="U976" s="10">
        <v>5510</v>
      </c>
      <c r="V976" s="10">
        <v>10166000</v>
      </c>
      <c r="W976" s="10">
        <v>5510</v>
      </c>
      <c r="X976" s="19">
        <f t="shared" si="101"/>
        <v>0.90744101633393837</v>
      </c>
      <c r="AF976" s="51">
        <f t="shared" si="103"/>
        <v>0.74789332603622827</v>
      </c>
      <c r="AG976" s="51">
        <f t="shared" si="102"/>
        <v>0.6788693640407637</v>
      </c>
    </row>
    <row r="977" spans="1:33" s="1" customFormat="1">
      <c r="A977" s="18">
        <v>39514</v>
      </c>
      <c r="B977" s="19">
        <v>13024.61</v>
      </c>
      <c r="C977" s="19">
        <v>13024.61</v>
      </c>
      <c r="D977" s="19">
        <v>12744.52</v>
      </c>
      <c r="E977" s="19">
        <v>12782.8</v>
      </c>
      <c r="F977" s="19">
        <f t="shared" si="98"/>
        <v>-3.3843915261132209</v>
      </c>
      <c r="G977" s="19"/>
      <c r="H977" s="19"/>
      <c r="I977" s="19"/>
      <c r="J977" s="19"/>
      <c r="K977" s="19"/>
      <c r="L977" s="19"/>
      <c r="M977" s="19"/>
      <c r="N977" s="51">
        <f t="shared" si="99"/>
        <v>-38.669553225808066</v>
      </c>
      <c r="O977" s="51">
        <f t="shared" si="100"/>
        <v>130.76520708045865</v>
      </c>
      <c r="Q977" s="11">
        <v>39514</v>
      </c>
      <c r="R977" s="10">
        <v>5350</v>
      </c>
      <c r="S977" s="10">
        <v>5360</v>
      </c>
      <c r="T977" s="10">
        <v>5290</v>
      </c>
      <c r="U977" s="10">
        <v>5330</v>
      </c>
      <c r="V977" s="10">
        <v>11092100</v>
      </c>
      <c r="W977" s="10">
        <v>5330</v>
      </c>
      <c r="X977" s="19">
        <f t="shared" si="101"/>
        <v>-3.3771106941838651</v>
      </c>
      <c r="AF977" s="51">
        <f t="shared" si="103"/>
        <v>-38.506368994898004</v>
      </c>
      <c r="AG977" s="51">
        <f t="shared" si="102"/>
        <v>130.02995860772157</v>
      </c>
    </row>
    <row r="978" spans="1:33" s="1" customFormat="1">
      <c r="A978" s="18">
        <v>39517</v>
      </c>
      <c r="B978" s="19">
        <v>12716.84</v>
      </c>
      <c r="C978" s="19">
        <v>12777.07</v>
      </c>
      <c r="D978" s="19">
        <v>12527.07</v>
      </c>
      <c r="E978" s="19">
        <v>12532.13</v>
      </c>
      <c r="F978" s="19">
        <f t="shared" si="98"/>
        <v>-2.0002186380128526</v>
      </c>
      <c r="G978" s="19"/>
      <c r="H978" s="19"/>
      <c r="I978" s="19"/>
      <c r="J978" s="19"/>
      <c r="K978" s="19"/>
      <c r="L978" s="19"/>
      <c r="M978" s="19"/>
      <c r="N978" s="51">
        <f t="shared" si="99"/>
        <v>-7.9692411539599384</v>
      </c>
      <c r="O978" s="51">
        <f t="shared" si="100"/>
        <v>15.918029017019425</v>
      </c>
      <c r="Q978" s="11">
        <v>39517</v>
      </c>
      <c r="R978" s="10">
        <v>5280</v>
      </c>
      <c r="S978" s="10">
        <v>5320</v>
      </c>
      <c r="T978" s="10">
        <v>5190</v>
      </c>
      <c r="U978" s="10">
        <v>5200</v>
      </c>
      <c r="V978" s="10">
        <v>13808500</v>
      </c>
      <c r="W978" s="10">
        <v>5200</v>
      </c>
      <c r="X978" s="19">
        <f t="shared" si="101"/>
        <v>-2.5</v>
      </c>
      <c r="AF978" s="51">
        <f t="shared" si="103"/>
        <v>-15.619979329957189</v>
      </c>
      <c r="AG978" s="51">
        <f t="shared" si="102"/>
        <v>39.045765329508065</v>
      </c>
    </row>
    <row r="979" spans="1:33" s="1" customFormat="1">
      <c r="A979" s="18">
        <v>39518</v>
      </c>
      <c r="B979" s="19">
        <v>12392.31</v>
      </c>
      <c r="C979" s="19">
        <v>12674.89</v>
      </c>
      <c r="D979" s="19">
        <v>12352.79</v>
      </c>
      <c r="E979" s="19">
        <v>12658.28</v>
      </c>
      <c r="F979" s="19">
        <f t="shared" si="98"/>
        <v>0.99658089408672779</v>
      </c>
      <c r="G979" s="19"/>
      <c r="H979" s="19"/>
      <c r="I979" s="19"/>
      <c r="J979" s="19"/>
      <c r="K979" s="19"/>
      <c r="L979" s="19"/>
      <c r="M979" s="19"/>
      <c r="N979" s="51">
        <f t="shared" si="99"/>
        <v>0.99809938957092104</v>
      </c>
      <c r="O979" s="51">
        <f t="shared" si="100"/>
        <v>0.99746665583831784</v>
      </c>
      <c r="Q979" s="11">
        <v>39518</v>
      </c>
      <c r="R979" s="10">
        <v>5080</v>
      </c>
      <c r="S979" s="10">
        <v>5330</v>
      </c>
      <c r="T979" s="10">
        <v>5040</v>
      </c>
      <c r="U979" s="10">
        <v>5310</v>
      </c>
      <c r="V979" s="10">
        <v>15878800</v>
      </c>
      <c r="W979" s="10">
        <v>5310</v>
      </c>
      <c r="X979" s="19">
        <f t="shared" si="101"/>
        <v>2.0715630885122414</v>
      </c>
      <c r="AF979" s="51">
        <f t="shared" si="103"/>
        <v>8.8932993166438408</v>
      </c>
      <c r="AG979" s="51">
        <f t="shared" si="102"/>
        <v>18.425412205034775</v>
      </c>
    </row>
    <row r="980" spans="1:33" s="1" customFormat="1">
      <c r="A980" s="18">
        <v>39519</v>
      </c>
      <c r="B980" s="19">
        <v>12841.88</v>
      </c>
      <c r="C980" s="19">
        <v>13071.22</v>
      </c>
      <c r="D980" s="19">
        <v>12799.42</v>
      </c>
      <c r="E980" s="19">
        <v>12861.13</v>
      </c>
      <c r="F980" s="19">
        <f t="shared" si="98"/>
        <v>1.5772331047116277</v>
      </c>
      <c r="G980" s="19"/>
      <c r="H980" s="19"/>
      <c r="I980" s="19"/>
      <c r="J980" s="19"/>
      <c r="K980" s="19"/>
      <c r="L980" s="19"/>
      <c r="M980" s="19"/>
      <c r="N980" s="51">
        <f t="shared" si="99"/>
        <v>3.9444488444095218</v>
      </c>
      <c r="O980" s="51">
        <f t="shared" si="100"/>
        <v>6.232301247223015</v>
      </c>
      <c r="Q980" s="11">
        <v>39519</v>
      </c>
      <c r="R980" s="10">
        <v>5600</v>
      </c>
      <c r="S980" s="10">
        <v>5600</v>
      </c>
      <c r="T980" s="10">
        <v>5400</v>
      </c>
      <c r="U980" s="10">
        <v>5410</v>
      </c>
      <c r="V980" s="10">
        <v>11421800</v>
      </c>
      <c r="W980" s="10">
        <v>5410</v>
      </c>
      <c r="X980" s="19">
        <f t="shared" si="101"/>
        <v>1.8484288354898337</v>
      </c>
      <c r="AF980" s="51">
        <f t="shared" si="103"/>
        <v>6.3182521077640033</v>
      </c>
      <c r="AG980" s="51">
        <f t="shared" si="102"/>
        <v>11.68053139961021</v>
      </c>
    </row>
    <row r="981" spans="1:33" s="1" customFormat="1">
      <c r="A981" s="18">
        <v>39520</v>
      </c>
      <c r="B981" s="19">
        <v>12741.26</v>
      </c>
      <c r="C981" s="19">
        <v>12772.37</v>
      </c>
      <c r="D981" s="19">
        <v>12351.72</v>
      </c>
      <c r="E981" s="19">
        <v>12433.44</v>
      </c>
      <c r="F981" s="19">
        <f t="shared" si="98"/>
        <v>-3.4398364410814599</v>
      </c>
      <c r="G981" s="19"/>
      <c r="H981" s="19"/>
      <c r="I981" s="19"/>
      <c r="J981" s="19"/>
      <c r="K981" s="19"/>
      <c r="L981" s="19"/>
      <c r="M981" s="19"/>
      <c r="N981" s="51">
        <f t="shared" si="99"/>
        <v>-40.602991566513694</v>
      </c>
      <c r="O981" s="51">
        <f t="shared" si="100"/>
        <v>139.55456388260356</v>
      </c>
      <c r="Q981" s="11">
        <v>39520</v>
      </c>
      <c r="R981" s="10">
        <v>5380</v>
      </c>
      <c r="S981" s="10">
        <v>5380</v>
      </c>
      <c r="T981" s="10">
        <v>5160</v>
      </c>
      <c r="U981" s="10">
        <v>5250</v>
      </c>
      <c r="V981" s="10">
        <v>12091800</v>
      </c>
      <c r="W981" s="10">
        <v>5250</v>
      </c>
      <c r="X981" s="19">
        <f t="shared" si="101"/>
        <v>-3.0476190476190474</v>
      </c>
      <c r="AF981" s="51">
        <f t="shared" si="103"/>
        <v>-28.298769182297566</v>
      </c>
      <c r="AG981" s="51">
        <f t="shared" si="102"/>
        <v>86.236289637311856</v>
      </c>
    </row>
    <row r="982" spans="1:33" s="1" customFormat="1">
      <c r="A982" s="18">
        <v>39521</v>
      </c>
      <c r="B982" s="19">
        <v>12509.81</v>
      </c>
      <c r="C982" s="19">
        <v>12582.57</v>
      </c>
      <c r="D982" s="19">
        <v>12167.09</v>
      </c>
      <c r="E982" s="19">
        <v>12241.6</v>
      </c>
      <c r="F982" s="19">
        <f t="shared" si="98"/>
        <v>-1.5671154097503606</v>
      </c>
      <c r="G982" s="19"/>
      <c r="H982" s="19"/>
      <c r="I982" s="19"/>
      <c r="J982" s="19"/>
      <c r="K982" s="19"/>
      <c r="L982" s="19"/>
      <c r="M982" s="19"/>
      <c r="N982" s="51">
        <f t="shared" si="99"/>
        <v>-3.8281180698804889</v>
      </c>
      <c r="O982" s="51">
        <f t="shared" si="100"/>
        <v>5.9884408683451342</v>
      </c>
      <c r="Q982" s="11">
        <v>39521</v>
      </c>
      <c r="R982" s="10">
        <v>5200</v>
      </c>
      <c r="S982" s="10">
        <v>5250</v>
      </c>
      <c r="T982" s="10">
        <v>5010</v>
      </c>
      <c r="U982" s="10">
        <v>5090</v>
      </c>
      <c r="V982" s="10">
        <v>24825800</v>
      </c>
      <c r="W982" s="10">
        <v>5090</v>
      </c>
      <c r="X982" s="19">
        <f t="shared" si="101"/>
        <v>-3.1434184675834969</v>
      </c>
      <c r="AF982" s="51">
        <f t="shared" si="103"/>
        <v>-31.052430573729119</v>
      </c>
      <c r="AG982" s="51">
        <f t="shared" si="102"/>
        <v>97.602467957645032</v>
      </c>
    </row>
    <row r="983" spans="1:33" s="1" customFormat="1">
      <c r="A983" s="18">
        <v>39524</v>
      </c>
      <c r="B983" s="19">
        <v>12089.03</v>
      </c>
      <c r="C983" s="19">
        <v>12132.69</v>
      </c>
      <c r="D983" s="10">
        <v>11691</v>
      </c>
      <c r="E983" s="19">
        <v>11787.51</v>
      </c>
      <c r="F983" s="19">
        <f t="shared" si="98"/>
        <v>-3.8522978983686986</v>
      </c>
      <c r="G983" s="19"/>
      <c r="H983" s="19"/>
      <c r="I983" s="19"/>
      <c r="J983" s="19"/>
      <c r="K983" s="19"/>
      <c r="L983" s="19"/>
      <c r="M983" s="19"/>
      <c r="N983" s="51">
        <f t="shared" si="99"/>
        <v>-57.044960110549773</v>
      </c>
      <c r="O983" s="51">
        <f t="shared" si="100"/>
        <v>219.59530018827706</v>
      </c>
      <c r="Q983" s="11">
        <v>39524</v>
      </c>
      <c r="R983" s="10">
        <v>4950</v>
      </c>
      <c r="S983" s="10">
        <v>4960</v>
      </c>
      <c r="T983" s="10">
        <v>4830</v>
      </c>
      <c r="U983" s="10">
        <v>4830</v>
      </c>
      <c r="V983" s="10">
        <v>18672500</v>
      </c>
      <c r="W983" s="10">
        <v>4830</v>
      </c>
      <c r="X983" s="19">
        <f t="shared" si="101"/>
        <v>-5.383022774327122</v>
      </c>
      <c r="AF983" s="51">
        <f t="shared" si="103"/>
        <v>-155.96021795358359</v>
      </c>
      <c r="AG983" s="51">
        <f t="shared" si="102"/>
        <v>839.49563933705258</v>
      </c>
    </row>
    <row r="984" spans="1:33" s="1" customFormat="1">
      <c r="A984" s="18">
        <v>39525</v>
      </c>
      <c r="B984" s="19">
        <v>11828.99</v>
      </c>
      <c r="C984" s="19">
        <v>11995.06</v>
      </c>
      <c r="D984" s="19">
        <v>11793.6</v>
      </c>
      <c r="E984" s="19">
        <v>11964.16</v>
      </c>
      <c r="F984" s="19">
        <f t="shared" si="98"/>
        <v>1.4764931261367253</v>
      </c>
      <c r="G984" s="19"/>
      <c r="H984" s="19"/>
      <c r="I984" s="19"/>
      <c r="J984" s="19"/>
      <c r="K984" s="19"/>
      <c r="L984" s="19"/>
      <c r="M984" s="19"/>
      <c r="N984" s="51">
        <f t="shared" si="99"/>
        <v>3.237051834143454</v>
      </c>
      <c r="O984" s="51">
        <f t="shared" si="100"/>
        <v>4.7885005130114502</v>
      </c>
      <c r="Q984" s="11">
        <v>39525</v>
      </c>
      <c r="R984" s="10">
        <v>4810</v>
      </c>
      <c r="S984" s="10">
        <v>4940</v>
      </c>
      <c r="T984" s="10">
        <v>4810</v>
      </c>
      <c r="U984" s="10">
        <v>4890</v>
      </c>
      <c r="V984" s="10">
        <v>14874900</v>
      </c>
      <c r="W984" s="10">
        <v>4890</v>
      </c>
      <c r="X984" s="19">
        <f t="shared" si="101"/>
        <v>1.2269938650306749</v>
      </c>
      <c r="AF984" s="51">
        <f t="shared" si="103"/>
        <v>1.8484661577789252</v>
      </c>
      <c r="AG984" s="51">
        <f t="shared" si="102"/>
        <v>2.2685516503972969</v>
      </c>
    </row>
    <row r="985" spans="1:33" s="1" customFormat="1">
      <c r="A985" s="18">
        <v>39526</v>
      </c>
      <c r="B985" s="19">
        <v>12142.33</v>
      </c>
      <c r="C985" s="19">
        <v>12374.75</v>
      </c>
      <c r="D985" s="19">
        <v>12142.33</v>
      </c>
      <c r="E985" s="19">
        <v>12260.44</v>
      </c>
      <c r="F985" s="19">
        <f t="shared" si="98"/>
        <v>2.4165527501460033</v>
      </c>
      <c r="G985" s="19"/>
      <c r="H985" s="19"/>
      <c r="I985" s="19"/>
      <c r="J985" s="19"/>
      <c r="K985" s="19"/>
      <c r="L985" s="19"/>
      <c r="M985" s="19"/>
      <c r="N985" s="51">
        <f t="shared" si="99"/>
        <v>14.160858921528838</v>
      </c>
      <c r="O985" s="51">
        <f t="shared" si="100"/>
        <v>34.259902932604788</v>
      </c>
      <c r="Q985" s="11">
        <v>39526</v>
      </c>
      <c r="R985" s="10">
        <v>5090</v>
      </c>
      <c r="S985" s="10">
        <v>5160</v>
      </c>
      <c r="T985" s="10">
        <v>5010</v>
      </c>
      <c r="U985" s="10">
        <v>5080</v>
      </c>
      <c r="V985" s="10">
        <v>18881400</v>
      </c>
      <c r="W985" s="10">
        <v>5080</v>
      </c>
      <c r="X985" s="19">
        <f t="shared" si="101"/>
        <v>3.7401574803149611</v>
      </c>
      <c r="AF985" s="51">
        <f t="shared" si="103"/>
        <v>52.331471887902005</v>
      </c>
      <c r="AG985" s="51">
        <f t="shared" si="102"/>
        <v>195.7419602880733</v>
      </c>
    </row>
    <row r="986" spans="1:33" s="1" customFormat="1">
      <c r="A986" s="18">
        <v>39528</v>
      </c>
      <c r="B986" s="19">
        <v>12331.64</v>
      </c>
      <c r="C986" s="19">
        <v>12496.41</v>
      </c>
      <c r="D986" s="19">
        <v>12308.03</v>
      </c>
      <c r="E986" s="19">
        <v>12482.57</v>
      </c>
      <c r="F986" s="19">
        <f t="shared" si="98"/>
        <v>1.779521364590779</v>
      </c>
      <c r="G986" s="19"/>
      <c r="H986" s="19"/>
      <c r="I986" s="19"/>
      <c r="J986" s="19"/>
      <c r="K986" s="19"/>
      <c r="L986" s="19"/>
      <c r="M986" s="19"/>
      <c r="N986" s="51">
        <f t="shared" si="99"/>
        <v>5.661704468575012</v>
      </c>
      <c r="O986" s="51">
        <f t="shared" si="100"/>
        <v>10.090892856035049</v>
      </c>
      <c r="Q986" s="11">
        <v>39528</v>
      </c>
      <c r="R986" s="10">
        <v>5120</v>
      </c>
      <c r="S986" s="10">
        <v>5230</v>
      </c>
      <c r="T986" s="10">
        <v>5070</v>
      </c>
      <c r="U986" s="10">
        <v>5220</v>
      </c>
      <c r="V986" s="10">
        <v>11292100</v>
      </c>
      <c r="W986" s="10">
        <v>5220</v>
      </c>
      <c r="X986" s="19">
        <f t="shared" si="101"/>
        <v>2.6819923371647509</v>
      </c>
      <c r="AF986" s="51">
        <f t="shared" si="103"/>
        <v>19.297572660677652</v>
      </c>
      <c r="AG986" s="51">
        <f t="shared" si="102"/>
        <v>51.761109848437123</v>
      </c>
    </row>
    <row r="987" spans="1:33" s="1" customFormat="1">
      <c r="A987" s="18">
        <v>39531</v>
      </c>
      <c r="B987" s="19">
        <v>12473.06</v>
      </c>
      <c r="C987" s="19">
        <v>12582.46</v>
      </c>
      <c r="D987" s="19">
        <v>12438.2</v>
      </c>
      <c r="E987" s="19">
        <v>12480.09</v>
      </c>
      <c r="F987" s="19">
        <f t="shared" si="98"/>
        <v>-1.9871651566611807E-2</v>
      </c>
      <c r="G987" s="19"/>
      <c r="H987" s="19"/>
      <c r="I987" s="19"/>
      <c r="J987" s="19"/>
      <c r="K987" s="19"/>
      <c r="L987" s="19"/>
      <c r="M987" s="19"/>
      <c r="N987" s="51">
        <f t="shared" si="99"/>
        <v>-4.9883639528968233E-6</v>
      </c>
      <c r="O987" s="51">
        <f t="shared" si="100"/>
        <v>8.5233602145680634E-8</v>
      </c>
      <c r="Q987" s="11">
        <v>39531</v>
      </c>
      <c r="R987" s="10">
        <v>5220</v>
      </c>
      <c r="S987" s="10">
        <v>5360</v>
      </c>
      <c r="T987" s="10">
        <v>5220</v>
      </c>
      <c r="U987" s="10">
        <v>5270</v>
      </c>
      <c r="V987" s="10">
        <v>9808700</v>
      </c>
      <c r="W987" s="10">
        <v>5270</v>
      </c>
      <c r="X987" s="19">
        <f t="shared" si="101"/>
        <v>0.94876660341555974</v>
      </c>
      <c r="AF987" s="51">
        <f t="shared" si="103"/>
        <v>0.85476329755290381</v>
      </c>
      <c r="AG987" s="51">
        <f t="shared" si="102"/>
        <v>0.81119977423499268</v>
      </c>
    </row>
    <row r="988" spans="1:33" s="1" customFormat="1">
      <c r="A988" s="18">
        <v>39532</v>
      </c>
      <c r="B988" s="19">
        <v>12639.74</v>
      </c>
      <c r="C988" s="19">
        <v>12791.24</v>
      </c>
      <c r="D988" s="19">
        <v>12572.77</v>
      </c>
      <c r="E988" s="19">
        <v>12745.22</v>
      </c>
      <c r="F988" s="19">
        <f t="shared" si="98"/>
        <v>2.0802308630215816</v>
      </c>
      <c r="G988" s="19"/>
      <c r="H988" s="19"/>
      <c r="I988" s="19"/>
      <c r="J988" s="19"/>
      <c r="K988" s="19"/>
      <c r="L988" s="19"/>
      <c r="M988" s="19"/>
      <c r="N988" s="51">
        <f t="shared" si="99"/>
        <v>9.0381144500984583</v>
      </c>
      <c r="O988" s="51">
        <f t="shared" si="100"/>
        <v>18.826537283529749</v>
      </c>
      <c r="Q988" s="11">
        <v>39532</v>
      </c>
      <c r="R988" s="10">
        <v>5370</v>
      </c>
      <c r="S988" s="10">
        <v>5380</v>
      </c>
      <c r="T988" s="10">
        <v>5240</v>
      </c>
      <c r="U988" s="10">
        <v>5340</v>
      </c>
      <c r="V988" s="10">
        <v>13304700</v>
      </c>
      <c r="W988" s="10">
        <v>5340</v>
      </c>
      <c r="X988" s="19">
        <f t="shared" si="101"/>
        <v>1.3108614232209739</v>
      </c>
      <c r="AF988" s="51">
        <f t="shared" si="103"/>
        <v>2.2539095810865453</v>
      </c>
      <c r="AG988" s="51">
        <f t="shared" si="102"/>
        <v>2.9551667131984392</v>
      </c>
    </row>
    <row r="989" spans="1:33" s="1" customFormat="1">
      <c r="A989" s="18">
        <v>39533</v>
      </c>
      <c r="B989" s="19">
        <v>12648.97</v>
      </c>
      <c r="C989" s="19">
        <v>12711.78</v>
      </c>
      <c r="D989" s="19">
        <v>12591.01</v>
      </c>
      <c r="E989" s="19">
        <v>12706.63</v>
      </c>
      <c r="F989" s="19">
        <f t="shared" si="98"/>
        <v>-0.30369972211357493</v>
      </c>
      <c r="G989" s="19"/>
      <c r="H989" s="19"/>
      <c r="I989" s="19"/>
      <c r="J989" s="19"/>
      <c r="K989" s="19"/>
      <c r="L989" s="19"/>
      <c r="M989" s="19"/>
      <c r="N989" s="51">
        <f t="shared" si="99"/>
        <v>-2.7247683331253537E-2</v>
      </c>
      <c r="O989" s="51">
        <f t="shared" si="100"/>
        <v>8.19922449904344E-3</v>
      </c>
      <c r="Q989" s="11">
        <v>39533</v>
      </c>
      <c r="R989" s="10">
        <v>5280</v>
      </c>
      <c r="S989" s="10">
        <v>5310</v>
      </c>
      <c r="T989" s="10">
        <v>5170</v>
      </c>
      <c r="U989" s="10">
        <v>5260</v>
      </c>
      <c r="V989" s="10">
        <v>9757500</v>
      </c>
      <c r="W989" s="10">
        <v>5260</v>
      </c>
      <c r="X989" s="19">
        <f t="shared" si="101"/>
        <v>-1.520912547528517</v>
      </c>
      <c r="AF989" s="51">
        <f t="shared" si="103"/>
        <v>-3.5162787855062621</v>
      </c>
      <c r="AG989" s="51">
        <f t="shared" si="102"/>
        <v>5.3470108739229776</v>
      </c>
    </row>
    <row r="990" spans="1:33" s="1" customFormat="1">
      <c r="A990" s="18">
        <v>39534</v>
      </c>
      <c r="B990" s="19">
        <v>12618.42</v>
      </c>
      <c r="C990" s="19">
        <v>12621.56</v>
      </c>
      <c r="D990" s="19">
        <v>12475.88</v>
      </c>
      <c r="E990" s="19">
        <v>12604.58</v>
      </c>
      <c r="F990" s="19">
        <f t="shared" si="98"/>
        <v>-0.80962634217085594</v>
      </c>
      <c r="G990" s="19"/>
      <c r="H990" s="19"/>
      <c r="I990" s="19"/>
      <c r="J990" s="19"/>
      <c r="K990" s="19"/>
      <c r="L990" s="19"/>
      <c r="M990" s="19"/>
      <c r="N990" s="51">
        <f t="shared" si="99"/>
        <v>-0.52524769992693832</v>
      </c>
      <c r="O990" s="51">
        <f t="shared" si="100"/>
        <v>0.42379147130182993</v>
      </c>
      <c r="Q990" s="11">
        <v>39534</v>
      </c>
      <c r="R990" s="10">
        <v>5150</v>
      </c>
      <c r="S990" s="10">
        <v>5150</v>
      </c>
      <c r="T990" s="10">
        <v>5060</v>
      </c>
      <c r="U990" s="10">
        <v>5110</v>
      </c>
      <c r="V990" s="10">
        <v>12106300</v>
      </c>
      <c r="W990" s="10">
        <v>5110</v>
      </c>
      <c r="X990" s="19">
        <f t="shared" si="101"/>
        <v>-2.9354207436399218</v>
      </c>
      <c r="AF990" s="51">
        <f t="shared" si="103"/>
        <v>-25.286703111791848</v>
      </c>
      <c r="AG990" s="51">
        <f t="shared" si="102"/>
        <v>74.220341130313983</v>
      </c>
    </row>
    <row r="991" spans="1:33" s="1" customFormat="1">
      <c r="A991" s="18">
        <v>39535</v>
      </c>
      <c r="B991" s="19">
        <v>12594.34</v>
      </c>
      <c r="C991" s="19">
        <v>12874.45</v>
      </c>
      <c r="D991" s="19">
        <v>12507.68</v>
      </c>
      <c r="E991" s="19">
        <v>12820.47</v>
      </c>
      <c r="F991" s="19">
        <f t="shared" si="98"/>
        <v>1.6839476243850608</v>
      </c>
      <c r="G991" s="19"/>
      <c r="H991" s="19"/>
      <c r="I991" s="19"/>
      <c r="J991" s="19"/>
      <c r="K991" s="19"/>
      <c r="L991" s="19"/>
      <c r="M991" s="19"/>
      <c r="N991" s="51">
        <f t="shared" si="99"/>
        <v>4.7988686646835088</v>
      </c>
      <c r="O991" s="51">
        <f t="shared" si="100"/>
        <v>8.0944091397612379</v>
      </c>
      <c r="Q991" s="11">
        <v>39535</v>
      </c>
      <c r="R991" s="10">
        <v>5150</v>
      </c>
      <c r="S991" s="10">
        <v>5240</v>
      </c>
      <c r="T991" s="10">
        <v>5040</v>
      </c>
      <c r="U991" s="10">
        <v>5240</v>
      </c>
      <c r="V991" s="10">
        <v>8760200</v>
      </c>
      <c r="W991" s="10">
        <v>5240</v>
      </c>
      <c r="X991" s="19">
        <f t="shared" si="101"/>
        <v>2.4809160305343512</v>
      </c>
      <c r="AF991" s="51">
        <f t="shared" si="103"/>
        <v>15.274845480960092</v>
      </c>
      <c r="AG991" s="51">
        <f t="shared" si="102"/>
        <v>37.899699586964338</v>
      </c>
    </row>
    <row r="992" spans="1:33" s="1" customFormat="1">
      <c r="A992" s="18">
        <v>39538</v>
      </c>
      <c r="B992" s="19">
        <v>12709.28</v>
      </c>
      <c r="C992" s="19">
        <v>12709.28</v>
      </c>
      <c r="D992" s="19">
        <v>12430.63</v>
      </c>
      <c r="E992" s="19">
        <v>12525.54</v>
      </c>
      <c r="F992" s="19">
        <f t="shared" si="98"/>
        <v>-2.3546290219822734</v>
      </c>
      <c r="G992" s="19"/>
      <c r="H992" s="19"/>
      <c r="I992" s="19"/>
      <c r="J992" s="19"/>
      <c r="K992" s="19"/>
      <c r="L992" s="19"/>
      <c r="M992" s="19"/>
      <c r="N992" s="51">
        <f t="shared" si="99"/>
        <v>-13.008447037136207</v>
      </c>
      <c r="O992" s="51">
        <f t="shared" si="100"/>
        <v>30.593836223113989</v>
      </c>
      <c r="Q992" s="11">
        <v>39538</v>
      </c>
      <c r="R992" s="10">
        <v>5100</v>
      </c>
      <c r="S992" s="10">
        <v>5130</v>
      </c>
      <c r="T992" s="10">
        <v>4920</v>
      </c>
      <c r="U992" s="10">
        <v>4970</v>
      </c>
      <c r="V992" s="10">
        <v>18048800</v>
      </c>
      <c r="W992" s="10">
        <v>4970</v>
      </c>
      <c r="X992" s="19">
        <f t="shared" si="101"/>
        <v>-5.4325955734406444</v>
      </c>
      <c r="AF992" s="51">
        <f t="shared" si="103"/>
        <v>-160.3089979806374</v>
      </c>
      <c r="AG992" s="51">
        <f t="shared" si="102"/>
        <v>870.85102242268169</v>
      </c>
    </row>
    <row r="993" spans="1:33" s="1" customFormat="1">
      <c r="A993" s="18">
        <v>39539</v>
      </c>
      <c r="B993" s="19">
        <v>12539.8</v>
      </c>
      <c r="C993" s="19">
        <v>12779.14</v>
      </c>
      <c r="D993" s="19">
        <v>12521.84</v>
      </c>
      <c r="E993" s="19">
        <v>12656.42</v>
      </c>
      <c r="F993" s="19">
        <f t="shared" si="98"/>
        <v>1.0340996901177364</v>
      </c>
      <c r="G993" s="19"/>
      <c r="H993" s="19"/>
      <c r="I993" s="19"/>
      <c r="J993" s="19"/>
      <c r="K993" s="19"/>
      <c r="L993" s="19"/>
      <c r="M993" s="19"/>
      <c r="N993" s="51">
        <f t="shared" si="99"/>
        <v>1.1147862319862742</v>
      </c>
      <c r="O993" s="51">
        <f t="shared" si="100"/>
        <v>1.1559049632158804</v>
      </c>
      <c r="Q993" s="11">
        <v>39539</v>
      </c>
      <c r="R993" s="10">
        <v>5010</v>
      </c>
      <c r="S993" s="10">
        <v>5100</v>
      </c>
      <c r="T993" s="10">
        <v>4970</v>
      </c>
      <c r="U993" s="10">
        <v>5020</v>
      </c>
      <c r="V993" s="10">
        <v>13856700</v>
      </c>
      <c r="W993" s="10">
        <v>5020</v>
      </c>
      <c r="X993" s="19">
        <f t="shared" si="101"/>
        <v>0.99601593625498008</v>
      </c>
      <c r="AF993" s="51">
        <f t="shared" si="103"/>
        <v>0.98889258260224078</v>
      </c>
      <c r="AG993" s="51">
        <f t="shared" si="102"/>
        <v>0.9852175947289229</v>
      </c>
    </row>
    <row r="994" spans="1:33" s="1" customFormat="1">
      <c r="A994" s="18">
        <v>39540</v>
      </c>
      <c r="B994" s="19">
        <v>12836.41</v>
      </c>
      <c r="C994" s="19">
        <v>13189.36</v>
      </c>
      <c r="D994" s="19">
        <v>12836.41</v>
      </c>
      <c r="E994" s="19">
        <v>13189.36</v>
      </c>
      <c r="F994" s="19">
        <f t="shared" si="98"/>
        <v>4.0406812764228173</v>
      </c>
      <c r="G994" s="19"/>
      <c r="H994" s="19"/>
      <c r="I994" s="19"/>
      <c r="J994" s="19"/>
      <c r="K994" s="19"/>
      <c r="L994" s="19"/>
      <c r="M994" s="19"/>
      <c r="N994" s="51">
        <f t="shared" si="99"/>
        <v>66.109143402493046</v>
      </c>
      <c r="O994" s="51">
        <f t="shared" si="100"/>
        <v>267.31010297192449</v>
      </c>
      <c r="Q994" s="11">
        <v>39540</v>
      </c>
      <c r="R994" s="10">
        <v>5210</v>
      </c>
      <c r="S994" s="10">
        <v>5270</v>
      </c>
      <c r="T994" s="10">
        <v>5200</v>
      </c>
      <c r="U994" s="10">
        <v>5240</v>
      </c>
      <c r="V994" s="10">
        <v>10506700</v>
      </c>
      <c r="W994" s="10">
        <v>5240</v>
      </c>
      <c r="X994" s="19">
        <f t="shared" si="101"/>
        <v>4.1984732824427482</v>
      </c>
      <c r="AF994" s="51">
        <f t="shared" si="103"/>
        <v>74.021397931502548</v>
      </c>
      <c r="AG994" s="51">
        <f t="shared" si="102"/>
        <v>310.79668430860374</v>
      </c>
    </row>
    <row r="995" spans="1:33" s="1" customFormat="1">
      <c r="A995" s="18">
        <v>39541</v>
      </c>
      <c r="B995" s="19">
        <v>13190.16</v>
      </c>
      <c r="C995" s="19">
        <v>13389.9</v>
      </c>
      <c r="D995" s="19">
        <v>13137.1</v>
      </c>
      <c r="E995" s="19">
        <v>13389.9</v>
      </c>
      <c r="F995" s="19">
        <f t="shared" si="98"/>
        <v>1.4976960246155615</v>
      </c>
      <c r="G995" s="19"/>
      <c r="H995" s="19"/>
      <c r="I995" s="19"/>
      <c r="J995" s="19"/>
      <c r="K995" s="19"/>
      <c r="L995" s="19"/>
      <c r="M995" s="19"/>
      <c r="N995" s="51">
        <f t="shared" si="99"/>
        <v>3.378249087566827</v>
      </c>
      <c r="O995" s="51">
        <f t="shared" si="100"/>
        <v>5.0689992175348921</v>
      </c>
      <c r="Q995" s="11">
        <v>39541</v>
      </c>
      <c r="R995" s="10">
        <v>5200</v>
      </c>
      <c r="S995" s="10">
        <v>5210</v>
      </c>
      <c r="T995" s="10">
        <v>5080</v>
      </c>
      <c r="U995" s="10">
        <v>5160</v>
      </c>
      <c r="V995" s="10">
        <v>15313200</v>
      </c>
      <c r="W995" s="10">
        <v>5160</v>
      </c>
      <c r="X995" s="19">
        <f t="shared" si="101"/>
        <v>-1.5503875968992249</v>
      </c>
      <c r="AF995" s="51">
        <f t="shared" si="103"/>
        <v>-3.7247385190756583</v>
      </c>
      <c r="AG995" s="51">
        <f t="shared" si="102"/>
        <v>5.7737909250573685</v>
      </c>
    </row>
    <row r="996" spans="1:33" s="1" customFormat="1">
      <c r="A996" s="18">
        <v>39542</v>
      </c>
      <c r="B996" s="19">
        <v>13286.35</v>
      </c>
      <c r="C996" s="19">
        <v>13360.81</v>
      </c>
      <c r="D996" s="10">
        <v>13220</v>
      </c>
      <c r="E996" s="19">
        <v>13293.22</v>
      </c>
      <c r="F996" s="19">
        <f t="shared" si="98"/>
        <v>-0.72728804608665387</v>
      </c>
      <c r="G996" s="19"/>
      <c r="H996" s="19"/>
      <c r="I996" s="19"/>
      <c r="J996" s="19"/>
      <c r="K996" s="19"/>
      <c r="L996" s="19"/>
      <c r="M996" s="19"/>
      <c r="N996" s="51">
        <f t="shared" si="99"/>
        <v>-0.38029476435421899</v>
      </c>
      <c r="O996" s="51">
        <f t="shared" si="100"/>
        <v>0.27552465155818817</v>
      </c>
      <c r="Q996" s="11">
        <v>39542</v>
      </c>
      <c r="R996" s="10">
        <v>5080</v>
      </c>
      <c r="S996" s="10">
        <v>5090</v>
      </c>
      <c r="T996" s="10">
        <v>4990</v>
      </c>
      <c r="U996" s="10">
        <v>4990</v>
      </c>
      <c r="V996" s="10">
        <v>13868100</v>
      </c>
      <c r="W996" s="10">
        <v>4990</v>
      </c>
      <c r="X996" s="19">
        <f t="shared" si="101"/>
        <v>-3.4068136272545089</v>
      </c>
      <c r="AF996" s="51">
        <f t="shared" si="103"/>
        <v>-39.53144669596157</v>
      </c>
      <c r="AG996" s="51">
        <f t="shared" si="102"/>
        <v>134.66568487624244</v>
      </c>
    </row>
    <row r="997" spans="1:33" s="1" customFormat="1">
      <c r="A997" s="18">
        <v>39545</v>
      </c>
      <c r="B997" s="19">
        <v>13240.56</v>
      </c>
      <c r="C997" s="19">
        <v>13485.9</v>
      </c>
      <c r="D997" s="19">
        <v>13228.86</v>
      </c>
      <c r="E997" s="19">
        <v>13450.23</v>
      </c>
      <c r="F997" s="19">
        <f t="shared" si="98"/>
        <v>1.1673406328367637</v>
      </c>
      <c r="G997" s="19"/>
      <c r="H997" s="19"/>
      <c r="I997" s="19"/>
      <c r="J997" s="19"/>
      <c r="K997" s="19"/>
      <c r="L997" s="19"/>
      <c r="M997" s="19"/>
      <c r="N997" s="51">
        <f t="shared" si="99"/>
        <v>1.6021296790142647</v>
      </c>
      <c r="O997" s="51">
        <f t="shared" si="100"/>
        <v>1.8746932725960035</v>
      </c>
      <c r="Q997" s="11">
        <v>39545</v>
      </c>
      <c r="R997" s="10">
        <v>4980</v>
      </c>
      <c r="S997" s="10">
        <v>5000</v>
      </c>
      <c r="T997" s="10">
        <v>4820</v>
      </c>
      <c r="U997" s="10">
        <v>4990</v>
      </c>
      <c r="V997" s="10">
        <v>24563400</v>
      </c>
      <c r="W997" s="10">
        <v>4990</v>
      </c>
      <c r="X997" s="19">
        <f t="shared" si="101"/>
        <v>0</v>
      </c>
      <c r="AF997" s="51">
        <f t="shared" si="103"/>
        <v>1.9205286566845341E-11</v>
      </c>
      <c r="AG997" s="51">
        <f t="shared" si="102"/>
        <v>5.1431326109964725E-15</v>
      </c>
    </row>
    <row r="998" spans="1:33" s="1" customFormat="1">
      <c r="A998" s="18">
        <v>39546</v>
      </c>
      <c r="B998" s="19">
        <v>13373.96</v>
      </c>
      <c r="C998" s="19">
        <v>13402.91</v>
      </c>
      <c r="D998" s="19">
        <v>13225.76</v>
      </c>
      <c r="E998" s="19">
        <v>13250.43</v>
      </c>
      <c r="F998" s="19">
        <f t="shared" si="98"/>
        <v>-1.5078755934713008</v>
      </c>
      <c r="G998" s="19"/>
      <c r="H998" s="19"/>
      <c r="I998" s="19"/>
      <c r="J998" s="19"/>
      <c r="K998" s="19"/>
      <c r="L998" s="19"/>
      <c r="M998" s="19"/>
      <c r="N998" s="51">
        <f t="shared" si="99"/>
        <v>-3.4094771144650307</v>
      </c>
      <c r="O998" s="51">
        <f t="shared" si="100"/>
        <v>5.1315713631961861</v>
      </c>
      <c r="Q998" s="11">
        <v>39546</v>
      </c>
      <c r="R998" s="10">
        <v>5010</v>
      </c>
      <c r="S998" s="10">
        <v>5070</v>
      </c>
      <c r="T998" s="10">
        <v>4910</v>
      </c>
      <c r="U998" s="10">
        <v>4940</v>
      </c>
      <c r="V998" s="10">
        <v>13442600</v>
      </c>
      <c r="W998" s="10">
        <v>4940</v>
      </c>
      <c r="X998" s="19">
        <f t="shared" si="101"/>
        <v>-1.0121457489878543</v>
      </c>
      <c r="AF998" s="51">
        <f t="shared" si="103"/>
        <v>-1.0360587866869164</v>
      </c>
      <c r="AG998" s="51">
        <f t="shared" si="102"/>
        <v>1.0483650424304027</v>
      </c>
    </row>
    <row r="999" spans="1:33" s="1" customFormat="1">
      <c r="A999" s="18">
        <v>39547</v>
      </c>
      <c r="B999" s="19">
        <v>13295.16</v>
      </c>
      <c r="C999" s="19">
        <v>13348.38</v>
      </c>
      <c r="D999" s="19">
        <v>12998.54</v>
      </c>
      <c r="E999" s="19">
        <v>13111.89</v>
      </c>
      <c r="F999" s="19">
        <f t="shared" si="98"/>
        <v>-1.056598247849859</v>
      </c>
      <c r="G999" s="19"/>
      <c r="H999" s="19"/>
      <c r="I999" s="19"/>
      <c r="J999" s="19"/>
      <c r="K999" s="19"/>
      <c r="L999" s="19"/>
      <c r="M999" s="19"/>
      <c r="N999" s="51">
        <f t="shared" si="99"/>
        <v>-1.1702826190121138</v>
      </c>
      <c r="O999" s="51">
        <f t="shared" si="100"/>
        <v>1.2332591318430017</v>
      </c>
      <c r="Q999" s="11">
        <v>39547</v>
      </c>
      <c r="R999" s="10">
        <v>4990</v>
      </c>
      <c r="S999" s="10">
        <v>5000</v>
      </c>
      <c r="T999" s="10">
        <v>4880</v>
      </c>
      <c r="U999" s="10">
        <v>4900</v>
      </c>
      <c r="V999" s="10">
        <v>9494400</v>
      </c>
      <c r="W999" s="10">
        <v>4900</v>
      </c>
      <c r="X999" s="19">
        <f t="shared" si="101"/>
        <v>-0.81632653061224492</v>
      </c>
      <c r="AF999" s="51">
        <f t="shared" si="103"/>
        <v>-0.54345582732251541</v>
      </c>
      <c r="AG999" s="51">
        <f t="shared" si="102"/>
        <v>0.4434918738091429</v>
      </c>
    </row>
    <row r="1000" spans="1:33" s="1" customFormat="1">
      <c r="A1000" s="18">
        <v>39548</v>
      </c>
      <c r="B1000" s="19">
        <v>13029.81</v>
      </c>
      <c r="C1000" s="19">
        <v>13062.46</v>
      </c>
      <c r="D1000" s="19">
        <v>12898.49</v>
      </c>
      <c r="E1000" s="19">
        <v>12945.3</v>
      </c>
      <c r="F1000" s="19">
        <f t="shared" si="98"/>
        <v>-1.2868763180459331</v>
      </c>
      <c r="G1000" s="19"/>
      <c r="H1000" s="19"/>
      <c r="I1000" s="19"/>
      <c r="J1000" s="19"/>
      <c r="K1000" s="19"/>
      <c r="L1000" s="19"/>
      <c r="M1000" s="19"/>
      <c r="N1000" s="51">
        <f t="shared" si="99"/>
        <v>-2.1173251646263074</v>
      </c>
      <c r="O1000" s="51">
        <f t="shared" si="100"/>
        <v>2.7188385071264052</v>
      </c>
      <c r="Q1000" s="11">
        <v>39548</v>
      </c>
      <c r="R1000" s="10">
        <v>4850</v>
      </c>
      <c r="S1000" s="10">
        <v>4890</v>
      </c>
      <c r="T1000" s="10">
        <v>4820</v>
      </c>
      <c r="U1000" s="10">
        <v>4830</v>
      </c>
      <c r="V1000" s="10">
        <v>11855400</v>
      </c>
      <c r="W1000" s="10">
        <v>4830</v>
      </c>
      <c r="X1000" s="19">
        <f t="shared" si="101"/>
        <v>-1.4492753623188406</v>
      </c>
      <c r="AF1000" s="51">
        <f t="shared" si="103"/>
        <v>-3.0423694969513209</v>
      </c>
      <c r="AG1000" s="51">
        <f t="shared" si="102"/>
        <v>4.4084164152832432</v>
      </c>
    </row>
    <row r="1001" spans="1:33" s="1" customFormat="1">
      <c r="A1001" s="18">
        <v>39549</v>
      </c>
      <c r="B1001" s="19">
        <v>13061.77</v>
      </c>
      <c r="C1001" s="19">
        <v>13329.4</v>
      </c>
      <c r="D1001" s="19">
        <v>13040.35</v>
      </c>
      <c r="E1001" s="19">
        <v>13323.73</v>
      </c>
      <c r="F1001" s="19">
        <f t="shared" si="98"/>
        <v>2.8402707049752607</v>
      </c>
      <c r="G1001" s="19"/>
      <c r="H1001" s="19"/>
      <c r="I1001" s="19"/>
      <c r="J1001" s="19"/>
      <c r="K1001" s="19"/>
      <c r="L1001" s="19"/>
      <c r="M1001" s="19"/>
      <c r="N1001" s="51">
        <f t="shared" si="99"/>
        <v>22.980325921845488</v>
      </c>
      <c r="O1001" s="51">
        <f t="shared" si="100"/>
        <v>65.334350559140034</v>
      </c>
      <c r="Q1001" s="11">
        <v>39549</v>
      </c>
      <c r="R1001" s="10">
        <v>4870</v>
      </c>
      <c r="S1001" s="10">
        <v>4950</v>
      </c>
      <c r="T1001" s="10">
        <v>4840</v>
      </c>
      <c r="U1001" s="10">
        <v>4950</v>
      </c>
      <c r="V1001" s="10">
        <v>11653200</v>
      </c>
      <c r="W1001" s="10">
        <v>4950</v>
      </c>
      <c r="X1001" s="19">
        <f t="shared" si="101"/>
        <v>2.4242424242424243</v>
      </c>
      <c r="AF1001" s="51">
        <f t="shared" si="103"/>
        <v>14.251876767713997</v>
      </c>
      <c r="AG1001" s="51">
        <f t="shared" si="102"/>
        <v>34.553820905958517</v>
      </c>
    </row>
    <row r="1002" spans="1:33" s="1" customFormat="1">
      <c r="A1002" s="18">
        <v>39552</v>
      </c>
      <c r="B1002" s="19">
        <v>13132.67</v>
      </c>
      <c r="C1002" s="19">
        <v>13132.67</v>
      </c>
      <c r="D1002" s="19">
        <v>12858.63</v>
      </c>
      <c r="E1002" s="19">
        <v>12917.51</v>
      </c>
      <c r="F1002" s="19">
        <f t="shared" si="98"/>
        <v>-3.1447237122324605</v>
      </c>
      <c r="G1002" s="19"/>
      <c r="H1002" s="19"/>
      <c r="I1002" s="19"/>
      <c r="J1002" s="19"/>
      <c r="K1002" s="19"/>
      <c r="L1002" s="19"/>
      <c r="M1002" s="19"/>
      <c r="N1002" s="51">
        <f t="shared" si="99"/>
        <v>-31.016519239776553</v>
      </c>
      <c r="O1002" s="51">
        <f t="shared" si="100"/>
        <v>97.451997328772222</v>
      </c>
      <c r="Q1002" s="11">
        <v>39552</v>
      </c>
      <c r="R1002" s="10">
        <v>4800</v>
      </c>
      <c r="S1002" s="10">
        <v>4850</v>
      </c>
      <c r="T1002" s="10">
        <v>4800</v>
      </c>
      <c r="U1002" s="10">
        <v>4820</v>
      </c>
      <c r="V1002" s="10">
        <v>9486800</v>
      </c>
      <c r="W1002" s="10">
        <v>4820</v>
      </c>
      <c r="X1002" s="19">
        <f t="shared" si="101"/>
        <v>-2.6970954356846475</v>
      </c>
      <c r="AF1002" s="51">
        <f t="shared" si="103"/>
        <v>-19.613701927049949</v>
      </c>
      <c r="AG1002" s="51">
        <f t="shared" si="102"/>
        <v>52.894773438998364</v>
      </c>
    </row>
    <row r="1003" spans="1:33" s="1" customFormat="1">
      <c r="A1003" s="18">
        <v>39553</v>
      </c>
      <c r="B1003" s="19">
        <v>12952.65</v>
      </c>
      <c r="C1003" s="19">
        <v>13052.82</v>
      </c>
      <c r="D1003" s="19">
        <v>12875.92</v>
      </c>
      <c r="E1003" s="19">
        <v>12990.58</v>
      </c>
      <c r="F1003" s="19">
        <f t="shared" si="98"/>
        <v>0.56248450800502914</v>
      </c>
      <c r="G1003" s="19"/>
      <c r="H1003" s="19"/>
      <c r="I1003" s="19"/>
      <c r="J1003" s="19"/>
      <c r="K1003" s="19"/>
      <c r="L1003" s="19"/>
      <c r="M1003" s="19"/>
      <c r="N1003" s="51">
        <f t="shared" si="99"/>
        <v>0.18062050959576165</v>
      </c>
      <c r="O1003" s="51">
        <f t="shared" si="100"/>
        <v>0.10209929681449433</v>
      </c>
      <c r="Q1003" s="11">
        <v>39553</v>
      </c>
      <c r="R1003" s="10">
        <v>4850</v>
      </c>
      <c r="S1003" s="10">
        <v>4920</v>
      </c>
      <c r="T1003" s="10">
        <v>4830</v>
      </c>
      <c r="U1003" s="10">
        <v>4870</v>
      </c>
      <c r="V1003" s="10">
        <v>7018200</v>
      </c>
      <c r="W1003" s="10">
        <v>4870</v>
      </c>
      <c r="X1003" s="19">
        <f t="shared" si="101"/>
        <v>1.0266940451745379</v>
      </c>
      <c r="AF1003" s="51">
        <f t="shared" si="103"/>
        <v>1.0830859513768569</v>
      </c>
      <c r="AG1003" s="51">
        <f t="shared" si="102"/>
        <v>1.1122879446761815</v>
      </c>
    </row>
    <row r="1004" spans="1:33" s="1" customFormat="1">
      <c r="A1004" s="18">
        <v>39554</v>
      </c>
      <c r="B1004" s="19">
        <v>13130.66</v>
      </c>
      <c r="C1004" s="19">
        <v>13222.43</v>
      </c>
      <c r="D1004" s="19">
        <v>13112.07</v>
      </c>
      <c r="E1004" s="19">
        <v>13146.13</v>
      </c>
      <c r="F1004" s="19">
        <f t="shared" si="98"/>
        <v>1.1832379567218587</v>
      </c>
      <c r="G1004" s="19"/>
      <c r="H1004" s="19"/>
      <c r="I1004" s="19"/>
      <c r="J1004" s="19"/>
      <c r="K1004" s="19"/>
      <c r="L1004" s="19"/>
      <c r="M1004" s="19"/>
      <c r="N1004" s="51">
        <f t="shared" si="99"/>
        <v>1.6683204364161708</v>
      </c>
      <c r="O1004" s="51">
        <f t="shared" si="100"/>
        <v>1.9786666158850832</v>
      </c>
      <c r="Q1004" s="11">
        <v>39554</v>
      </c>
      <c r="R1004" s="10">
        <v>4920</v>
      </c>
      <c r="S1004" s="10">
        <v>4920</v>
      </c>
      <c r="T1004" s="10">
        <v>4870</v>
      </c>
      <c r="U1004" s="10">
        <v>4880</v>
      </c>
      <c r="V1004" s="10">
        <v>7036200</v>
      </c>
      <c r="W1004" s="10">
        <v>4880</v>
      </c>
      <c r="X1004" s="19">
        <f t="shared" si="101"/>
        <v>0.20491803278688525</v>
      </c>
      <c r="AF1004" s="51">
        <f t="shared" si="103"/>
        <v>8.6385748296710103E-3</v>
      </c>
      <c r="AG1004" s="51">
        <f t="shared" si="102"/>
        <v>1.7725131511171931E-3</v>
      </c>
    </row>
    <row r="1005" spans="1:33" s="1" customFormat="1">
      <c r="A1005" s="18">
        <v>39555</v>
      </c>
      <c r="B1005" s="19">
        <v>13315.83</v>
      </c>
      <c r="C1005" s="19">
        <v>13495.94</v>
      </c>
      <c r="D1005" s="19">
        <v>13313.06</v>
      </c>
      <c r="E1005" s="19">
        <v>13398.3</v>
      </c>
      <c r="F1005" s="19">
        <f t="shared" si="98"/>
        <v>1.8821044460864447</v>
      </c>
      <c r="G1005" s="19"/>
      <c r="H1005" s="19"/>
      <c r="I1005" s="19"/>
      <c r="J1005" s="19"/>
      <c r="K1005" s="19"/>
      <c r="L1005" s="19"/>
      <c r="M1005" s="19"/>
      <c r="N1005" s="51">
        <f t="shared" si="99"/>
        <v>6.6966525085914395</v>
      </c>
      <c r="O1005" s="51">
        <f t="shared" si="100"/>
        <v>12.622450757971587</v>
      </c>
      <c r="Q1005" s="11">
        <v>39555</v>
      </c>
      <c r="R1005" s="10">
        <v>4990</v>
      </c>
      <c r="S1005" s="10">
        <v>5060</v>
      </c>
      <c r="T1005" s="10">
        <v>4970</v>
      </c>
      <c r="U1005" s="10">
        <v>5010</v>
      </c>
      <c r="V1005" s="10">
        <v>14574100</v>
      </c>
      <c r="W1005" s="10">
        <v>5010</v>
      </c>
      <c r="X1005" s="19">
        <f t="shared" si="101"/>
        <v>2.5948103792415167</v>
      </c>
      <c r="AF1005" s="51">
        <f t="shared" si="103"/>
        <v>17.476374260109964</v>
      </c>
      <c r="AG1005" s="51">
        <f t="shared" si="102"/>
        <v>45.352557455420694</v>
      </c>
    </row>
    <row r="1006" spans="1:33" s="1" customFormat="1">
      <c r="A1006" s="18">
        <v>39556</v>
      </c>
      <c r="B1006" s="19">
        <v>13426.26</v>
      </c>
      <c r="C1006" s="19">
        <v>13485.04</v>
      </c>
      <c r="D1006" s="19">
        <v>13323.74</v>
      </c>
      <c r="E1006" s="19">
        <v>13476.45</v>
      </c>
      <c r="F1006" s="19">
        <f t="shared" si="98"/>
        <v>0.57990049308238778</v>
      </c>
      <c r="G1006" s="19"/>
      <c r="H1006" s="19"/>
      <c r="I1006" s="19"/>
      <c r="J1006" s="19"/>
      <c r="K1006" s="19"/>
      <c r="L1006" s="19"/>
      <c r="M1006" s="19"/>
      <c r="N1006" s="51">
        <f t="shared" si="99"/>
        <v>0.19783493806224181</v>
      </c>
      <c r="O1006" s="51">
        <f t="shared" si="100"/>
        <v>0.11527558153355354</v>
      </c>
      <c r="Q1006" s="11">
        <v>39556</v>
      </c>
      <c r="R1006" s="10">
        <v>5090</v>
      </c>
      <c r="S1006" s="10">
        <v>5150</v>
      </c>
      <c r="T1006" s="10">
        <v>5040</v>
      </c>
      <c r="U1006" s="10">
        <v>5110</v>
      </c>
      <c r="V1006" s="10">
        <v>9836500</v>
      </c>
      <c r="W1006" s="10">
        <v>5110</v>
      </c>
      <c r="X1006" s="19">
        <f t="shared" si="101"/>
        <v>1.9569471624266144</v>
      </c>
      <c r="AF1006" s="51">
        <f t="shared" si="103"/>
        <v>7.4974845593967663</v>
      </c>
      <c r="AG1006" s="51">
        <f t="shared" si="102"/>
        <v>14.674188943375869</v>
      </c>
    </row>
    <row r="1007" spans="1:33" s="1" customFormat="1">
      <c r="A1007" s="18">
        <v>39559</v>
      </c>
      <c r="B1007" s="19">
        <v>13639.85</v>
      </c>
      <c r="C1007" s="19">
        <v>13739.44</v>
      </c>
      <c r="D1007" s="19">
        <v>13639.77</v>
      </c>
      <c r="E1007" s="19">
        <v>13696.55</v>
      </c>
      <c r="F1007" s="19">
        <f t="shared" si="98"/>
        <v>1.6069740190047754</v>
      </c>
      <c r="G1007" s="19"/>
      <c r="H1007" s="19"/>
      <c r="I1007" s="19"/>
      <c r="J1007" s="19"/>
      <c r="K1007" s="19"/>
      <c r="L1007" s="19"/>
      <c r="M1007" s="19"/>
      <c r="N1007" s="51">
        <f t="shared" si="99"/>
        <v>4.1714086406259812</v>
      </c>
      <c r="O1007" s="51">
        <f t="shared" si="100"/>
        <v>6.7149633791219596</v>
      </c>
      <c r="Q1007" s="11">
        <v>39559</v>
      </c>
      <c r="R1007" s="10">
        <v>5300</v>
      </c>
      <c r="S1007" s="10">
        <v>5390</v>
      </c>
      <c r="T1007" s="10">
        <v>5270</v>
      </c>
      <c r="U1007" s="10">
        <v>5370</v>
      </c>
      <c r="V1007" s="10">
        <v>13979000</v>
      </c>
      <c r="W1007" s="10">
        <v>5370</v>
      </c>
      <c r="X1007" s="19">
        <f t="shared" si="101"/>
        <v>4.8417132216014895</v>
      </c>
      <c r="AF1007" s="51">
        <f t="shared" si="103"/>
        <v>113.5191806916642</v>
      </c>
      <c r="AG1007" s="51">
        <f t="shared" si="102"/>
        <v>549.6577182418448</v>
      </c>
    </row>
    <row r="1008" spans="1:33" s="1" customFormat="1">
      <c r="A1008" s="18">
        <v>39560</v>
      </c>
      <c r="B1008" s="19">
        <v>13587.51</v>
      </c>
      <c r="C1008" s="19">
        <v>13608.17</v>
      </c>
      <c r="D1008" s="19">
        <v>13519.12</v>
      </c>
      <c r="E1008" s="19">
        <v>13547.82</v>
      </c>
      <c r="F1008" s="19">
        <f t="shared" si="98"/>
        <v>-1.0978149990182891</v>
      </c>
      <c r="G1008" s="19"/>
      <c r="H1008" s="19"/>
      <c r="I1008" s="19"/>
      <c r="J1008" s="19"/>
      <c r="K1008" s="19"/>
      <c r="L1008" s="19"/>
      <c r="M1008" s="19"/>
      <c r="N1008" s="51">
        <f t="shared" si="99"/>
        <v>-1.313039684814288</v>
      </c>
      <c r="O1008" s="51">
        <f t="shared" si="100"/>
        <v>1.4378176250880366</v>
      </c>
      <c r="Q1008" s="11">
        <v>39560</v>
      </c>
      <c r="R1008" s="10">
        <v>5270</v>
      </c>
      <c r="S1008" s="10">
        <v>5290</v>
      </c>
      <c r="T1008" s="10">
        <v>5190</v>
      </c>
      <c r="U1008" s="10">
        <v>5230</v>
      </c>
      <c r="V1008" s="10">
        <v>10124100</v>
      </c>
      <c r="W1008" s="10">
        <v>5230</v>
      </c>
      <c r="X1008" s="19">
        <f t="shared" si="101"/>
        <v>-2.676864244741874</v>
      </c>
      <c r="AF1008" s="51">
        <f t="shared" si="103"/>
        <v>-19.175588059857667</v>
      </c>
      <c r="AG1008" s="51">
        <f t="shared" si="102"/>
        <v>51.325310869914674</v>
      </c>
    </row>
    <row r="1009" spans="1:33" s="1" customFormat="1">
      <c r="A1009" s="18">
        <v>39561</v>
      </c>
      <c r="B1009" s="19">
        <v>13455.56</v>
      </c>
      <c r="C1009" s="19">
        <v>13717.05</v>
      </c>
      <c r="D1009" s="19">
        <v>13449.04</v>
      </c>
      <c r="E1009" s="19">
        <v>13579.16</v>
      </c>
      <c r="F1009" s="19">
        <f t="shared" si="98"/>
        <v>0.23079483561575348</v>
      </c>
      <c r="G1009" s="19"/>
      <c r="H1009" s="19"/>
      <c r="I1009" s="19"/>
      <c r="J1009" s="19"/>
      <c r="K1009" s="19"/>
      <c r="L1009" s="19"/>
      <c r="M1009" s="19"/>
      <c r="N1009" s="51">
        <f t="shared" si="99"/>
        <v>1.2744035677653087E-2</v>
      </c>
      <c r="O1009" s="51">
        <f t="shared" si="100"/>
        <v>2.9767518908765623E-3</v>
      </c>
      <c r="Q1009" s="11">
        <v>39561</v>
      </c>
      <c r="R1009" s="10">
        <v>5130</v>
      </c>
      <c r="S1009" s="10">
        <v>5250</v>
      </c>
      <c r="T1009" s="10">
        <v>5120</v>
      </c>
      <c r="U1009" s="10">
        <v>5140</v>
      </c>
      <c r="V1009" s="10">
        <v>8946500</v>
      </c>
      <c r="W1009" s="10">
        <v>5140</v>
      </c>
      <c r="X1009" s="19">
        <f t="shared" si="101"/>
        <v>-1.7509727626459144</v>
      </c>
      <c r="AF1009" s="51">
        <f t="shared" si="103"/>
        <v>-5.3658544744145207</v>
      </c>
      <c r="AG1009" s="51">
        <f t="shared" si="102"/>
        <v>9.3940280692440261</v>
      </c>
    </row>
    <row r="1010" spans="1:33" s="1" customFormat="1">
      <c r="A1010" s="18">
        <v>39562</v>
      </c>
      <c r="B1010" s="19">
        <v>13613.83</v>
      </c>
      <c r="C1010" s="19">
        <v>13654.78</v>
      </c>
      <c r="D1010" s="19">
        <v>13497.16</v>
      </c>
      <c r="E1010" s="19">
        <v>13540.87</v>
      </c>
      <c r="F1010" s="19">
        <f t="shared" si="98"/>
        <v>-0.28277355886290212</v>
      </c>
      <c r="G1010" s="19"/>
      <c r="H1010" s="19"/>
      <c r="I1010" s="19"/>
      <c r="J1010" s="19"/>
      <c r="K1010" s="19"/>
      <c r="L1010" s="19"/>
      <c r="M1010" s="19"/>
      <c r="N1010" s="51">
        <f t="shared" si="99"/>
        <v>-2.1949269806354026E-2</v>
      </c>
      <c r="O1010" s="51">
        <f t="shared" si="100"/>
        <v>6.1455407488340838E-3</v>
      </c>
      <c r="Q1010" s="11">
        <v>39562</v>
      </c>
      <c r="R1010" s="10">
        <v>5200</v>
      </c>
      <c r="S1010" s="10">
        <v>5220</v>
      </c>
      <c r="T1010" s="10">
        <v>5090</v>
      </c>
      <c r="U1010" s="10">
        <v>5130</v>
      </c>
      <c r="V1010" s="10">
        <v>8059200</v>
      </c>
      <c r="W1010" s="10">
        <v>5130</v>
      </c>
      <c r="X1010" s="19">
        <f t="shared" si="101"/>
        <v>-0.19493177387914229</v>
      </c>
      <c r="AF1010" s="51">
        <f t="shared" si="103"/>
        <v>-7.3766090920599483E-3</v>
      </c>
      <c r="AG1010" s="51">
        <f t="shared" si="102"/>
        <v>1.4359600561799329E-3</v>
      </c>
    </row>
    <row r="1011" spans="1:33" s="1" customFormat="1">
      <c r="A1011" s="18">
        <v>39563</v>
      </c>
      <c r="B1011" s="19">
        <v>13614.53</v>
      </c>
      <c r="C1011" s="19">
        <v>13886.37</v>
      </c>
      <c r="D1011" s="19">
        <v>13614.53</v>
      </c>
      <c r="E1011" s="19">
        <v>13863.47</v>
      </c>
      <c r="F1011" s="19">
        <f t="shared" si="98"/>
        <v>2.3269787434170417</v>
      </c>
      <c r="G1011" s="19"/>
      <c r="H1011" s="19"/>
      <c r="I1011" s="19"/>
      <c r="J1011" s="19"/>
      <c r="K1011" s="19"/>
      <c r="L1011" s="19"/>
      <c r="M1011" s="19"/>
      <c r="N1011" s="51">
        <f t="shared" si="99"/>
        <v>12.645492274440265</v>
      </c>
      <c r="O1011" s="51">
        <f t="shared" si="100"/>
        <v>29.461011534372957</v>
      </c>
      <c r="Q1011" s="11">
        <v>39563</v>
      </c>
      <c r="R1011" s="10">
        <v>5250</v>
      </c>
      <c r="S1011" s="10">
        <v>5290</v>
      </c>
      <c r="T1011" s="10">
        <v>5240</v>
      </c>
      <c r="U1011" s="10">
        <v>5290</v>
      </c>
      <c r="V1011" s="10">
        <v>8973000</v>
      </c>
      <c r="W1011" s="10">
        <v>5290</v>
      </c>
      <c r="X1011" s="19">
        <f t="shared" si="101"/>
        <v>3.0245746691871456</v>
      </c>
      <c r="AF1011" s="51">
        <f t="shared" si="103"/>
        <v>27.676316272372237</v>
      </c>
      <c r="AG1011" s="51">
        <f t="shared" si="102"/>
        <v>83.71649678917079</v>
      </c>
    </row>
    <row r="1012" spans="1:33" s="1" customFormat="1">
      <c r="A1012" s="18">
        <v>39566</v>
      </c>
      <c r="B1012" s="19">
        <v>13907.97</v>
      </c>
      <c r="C1012" s="19">
        <v>14003.28</v>
      </c>
      <c r="D1012" s="19">
        <v>13745.61</v>
      </c>
      <c r="E1012" s="19">
        <v>13894.37</v>
      </c>
      <c r="F1012" s="19">
        <f t="shared" si="98"/>
        <v>0.22239223512833939</v>
      </c>
      <c r="G1012" s="19"/>
      <c r="H1012" s="19"/>
      <c r="I1012" s="19"/>
      <c r="J1012" s="19"/>
      <c r="K1012" s="19"/>
      <c r="L1012" s="19"/>
      <c r="M1012" s="19"/>
      <c r="N1012" s="51">
        <f t="shared" si="99"/>
        <v>1.1417589244305984E-2</v>
      </c>
      <c r="O1012" s="51">
        <f t="shared" si="100"/>
        <v>2.5709830881447283E-3</v>
      </c>
      <c r="Q1012" s="11">
        <v>39566</v>
      </c>
      <c r="R1012" s="10">
        <v>5310</v>
      </c>
      <c r="S1012" s="10">
        <v>5420</v>
      </c>
      <c r="T1012" s="10">
        <v>5260</v>
      </c>
      <c r="U1012" s="10">
        <v>5310</v>
      </c>
      <c r="V1012" s="10">
        <v>16857800</v>
      </c>
      <c r="W1012" s="10">
        <v>5310</v>
      </c>
      <c r="X1012" s="19">
        <f t="shared" si="101"/>
        <v>0.37664783427495291</v>
      </c>
      <c r="AF1012" s="51">
        <f t="shared" si="103"/>
        <v>5.3546667643812183E-2</v>
      </c>
      <c r="AG1012" s="51">
        <f t="shared" si="102"/>
        <v>2.0182576078021427E-2</v>
      </c>
    </row>
    <row r="1013" spans="1:33" s="1" customFormat="1">
      <c r="A1013" s="18">
        <v>39568</v>
      </c>
      <c r="B1013" s="19">
        <v>13802.94</v>
      </c>
      <c r="C1013" s="19">
        <v>13976.1</v>
      </c>
      <c r="D1013" s="19">
        <v>13766.24</v>
      </c>
      <c r="E1013" s="19">
        <v>13849.99</v>
      </c>
      <c r="F1013" s="19">
        <f t="shared" si="98"/>
        <v>-0.3204334443562849</v>
      </c>
      <c r="G1013" s="19"/>
      <c r="H1013" s="19"/>
      <c r="I1013" s="19"/>
      <c r="J1013" s="19"/>
      <c r="K1013" s="19"/>
      <c r="L1013" s="19"/>
      <c r="M1013" s="19"/>
      <c r="N1013" s="51">
        <f t="shared" si="99"/>
        <v>-3.2050847078889118E-2</v>
      </c>
      <c r="O1013" s="51">
        <f t="shared" si="100"/>
        <v>1.0180896352471895E-2</v>
      </c>
      <c r="Q1013" s="11">
        <v>39568</v>
      </c>
      <c r="R1013" s="10">
        <v>5220</v>
      </c>
      <c r="S1013" s="10">
        <v>5370</v>
      </c>
      <c r="T1013" s="10">
        <v>5200</v>
      </c>
      <c r="U1013" s="10">
        <v>5270</v>
      </c>
      <c r="V1013" s="10">
        <v>10759900</v>
      </c>
      <c r="W1013" s="10">
        <v>5270</v>
      </c>
      <c r="X1013" s="19">
        <f t="shared" si="101"/>
        <v>-0.75901328273244784</v>
      </c>
      <c r="AF1013" s="51">
        <f t="shared" si="103"/>
        <v>-0.43680576267807836</v>
      </c>
      <c r="AG1013" s="51">
        <f t="shared" si="102"/>
        <v>0.33142440024448039</v>
      </c>
    </row>
    <row r="1014" spans="1:33" s="1" customFormat="1">
      <c r="A1014" s="18">
        <v>39569</v>
      </c>
      <c r="B1014" s="19">
        <v>13802.59</v>
      </c>
      <c r="C1014" s="19">
        <v>13884.63</v>
      </c>
      <c r="D1014" s="19">
        <v>13727.07</v>
      </c>
      <c r="E1014" s="19">
        <v>13766.86</v>
      </c>
      <c r="F1014" s="19">
        <f t="shared" si="98"/>
        <v>-0.60384139883749233</v>
      </c>
      <c r="G1014" s="19"/>
      <c r="H1014" s="19"/>
      <c r="I1014" s="19"/>
      <c r="J1014" s="19"/>
      <c r="K1014" s="19"/>
      <c r="L1014" s="19"/>
      <c r="M1014" s="19"/>
      <c r="N1014" s="51">
        <f t="shared" si="99"/>
        <v>-0.21714273935274325</v>
      </c>
      <c r="O1014" s="51">
        <f t="shared" si="100"/>
        <v>0.13051499661884058</v>
      </c>
      <c r="Q1014" s="11">
        <v>39569</v>
      </c>
      <c r="R1014" s="10">
        <v>5280</v>
      </c>
      <c r="S1014" s="10">
        <v>5320</v>
      </c>
      <c r="T1014" s="10">
        <v>5270</v>
      </c>
      <c r="U1014" s="10">
        <v>5280</v>
      </c>
      <c r="V1014" s="10">
        <v>6097500</v>
      </c>
      <c r="W1014" s="10">
        <v>5280</v>
      </c>
      <c r="X1014" s="19">
        <f t="shared" si="101"/>
        <v>0.18939393939393939</v>
      </c>
      <c r="AF1014" s="51">
        <f t="shared" si="103"/>
        <v>6.8224313148382365E-3</v>
      </c>
      <c r="AG1014" s="51">
        <f t="shared" si="102"/>
        <v>1.2939541747459525E-3</v>
      </c>
    </row>
    <row r="1015" spans="1:33" s="1" customFormat="1">
      <c r="A1015" s="18">
        <v>39570</v>
      </c>
      <c r="B1015" s="19">
        <v>13944.26</v>
      </c>
      <c r="C1015" s="19">
        <v>14072.92</v>
      </c>
      <c r="D1015" s="19">
        <v>13944.26</v>
      </c>
      <c r="E1015" s="19">
        <v>14049.26</v>
      </c>
      <c r="F1015" s="19">
        <f t="shared" si="98"/>
        <v>2.0100702812817164</v>
      </c>
      <c r="G1015" s="19"/>
      <c r="H1015" s="19"/>
      <c r="I1015" s="19"/>
      <c r="J1015" s="19"/>
      <c r="K1015" s="19"/>
      <c r="L1015" s="19"/>
      <c r="M1015" s="19"/>
      <c r="N1015" s="51">
        <f t="shared" si="99"/>
        <v>8.1552590829801286</v>
      </c>
      <c r="O1015" s="51">
        <f t="shared" si="100"/>
        <v>16.415357679856481</v>
      </c>
      <c r="Q1015" s="11">
        <v>39570</v>
      </c>
      <c r="R1015" s="10">
        <v>5390</v>
      </c>
      <c r="S1015" s="10">
        <v>5460</v>
      </c>
      <c r="T1015" s="10">
        <v>5370</v>
      </c>
      <c r="U1015" s="10">
        <v>5430</v>
      </c>
      <c r="V1015" s="10">
        <v>10836500</v>
      </c>
      <c r="W1015" s="10">
        <v>5430</v>
      </c>
      <c r="X1015" s="19">
        <f t="shared" si="101"/>
        <v>2.7624309392265194</v>
      </c>
      <c r="AF1015" s="51">
        <f t="shared" si="103"/>
        <v>21.086310020869018</v>
      </c>
      <c r="AG1015" s="51">
        <f t="shared" si="102"/>
        <v>58.255122062238314</v>
      </c>
    </row>
    <row r="1016" spans="1:33" s="1" customFormat="1">
      <c r="A1016" s="18">
        <v>39575</v>
      </c>
      <c r="B1016" s="19">
        <v>14147.57</v>
      </c>
      <c r="C1016" s="19">
        <v>14208.67</v>
      </c>
      <c r="D1016" s="19">
        <v>14022.79</v>
      </c>
      <c r="E1016" s="19">
        <v>14102.48</v>
      </c>
      <c r="F1016" s="19">
        <f t="shared" si="98"/>
        <v>0.37738043237784663</v>
      </c>
      <c r="G1016" s="19"/>
      <c r="H1016" s="19"/>
      <c r="I1016" s="19"/>
      <c r="J1016" s="19"/>
      <c r="K1016" s="19"/>
      <c r="L1016" s="19"/>
      <c r="M1016" s="19"/>
      <c r="N1016" s="51">
        <f t="shared" si="99"/>
        <v>5.4943769051980278E-2</v>
      </c>
      <c r="O1016" s="51">
        <f t="shared" si="100"/>
        <v>2.0887730910775806E-2</v>
      </c>
      <c r="Q1016" s="11">
        <v>39575</v>
      </c>
      <c r="R1016" s="10">
        <v>5550</v>
      </c>
      <c r="S1016" s="10">
        <v>5590</v>
      </c>
      <c r="T1016" s="10">
        <v>5520</v>
      </c>
      <c r="U1016" s="10">
        <v>5580</v>
      </c>
      <c r="V1016" s="10">
        <v>9687200</v>
      </c>
      <c r="W1016" s="10">
        <v>5580</v>
      </c>
      <c r="X1016" s="19">
        <f t="shared" si="101"/>
        <v>2.6881720430107525</v>
      </c>
      <c r="AF1016" s="51">
        <f t="shared" si="103"/>
        <v>19.431260234641307</v>
      </c>
      <c r="AG1016" s="51">
        <f t="shared" si="102"/>
        <v>52.239774171081052</v>
      </c>
    </row>
    <row r="1017" spans="1:33" s="1" customFormat="1">
      <c r="A1017" s="18">
        <v>39576</v>
      </c>
      <c r="B1017" s="19">
        <v>14008.19</v>
      </c>
      <c r="C1017" s="19">
        <v>14036.31</v>
      </c>
      <c r="D1017" s="19">
        <v>13930.28</v>
      </c>
      <c r="E1017" s="19">
        <v>13943.26</v>
      </c>
      <c r="F1017" s="19">
        <f t="shared" si="98"/>
        <v>-1.1419137274927051</v>
      </c>
      <c r="G1017" s="19"/>
      <c r="H1017" s="19"/>
      <c r="I1017" s="19"/>
      <c r="J1017" s="19"/>
      <c r="K1017" s="19"/>
      <c r="L1017" s="19"/>
      <c r="M1017" s="19"/>
      <c r="N1017" s="51">
        <f t="shared" si="99"/>
        <v>-1.4781490269503494</v>
      </c>
      <c r="O1017" s="51">
        <f t="shared" si="100"/>
        <v>1.6838017728049024</v>
      </c>
      <c r="Q1017" s="11">
        <v>39576</v>
      </c>
      <c r="R1017" s="10">
        <v>5500</v>
      </c>
      <c r="S1017" s="10">
        <v>5550</v>
      </c>
      <c r="T1017" s="10">
        <v>5450</v>
      </c>
      <c r="U1017" s="10">
        <v>5480</v>
      </c>
      <c r="V1017" s="10">
        <v>11093800</v>
      </c>
      <c r="W1017" s="10">
        <v>5480</v>
      </c>
      <c r="X1017" s="19">
        <f t="shared" si="101"/>
        <v>-1.824817518248175</v>
      </c>
      <c r="AF1017" s="51">
        <f t="shared" si="103"/>
        <v>-6.0738925984348269</v>
      </c>
      <c r="AG1017" s="51">
        <f t="shared" si="102"/>
        <v>11.082119042784804</v>
      </c>
    </row>
    <row r="1018" spans="1:33" s="1" customFormat="1">
      <c r="A1018" s="18">
        <v>39577</v>
      </c>
      <c r="B1018" s="19">
        <v>13941.3</v>
      </c>
      <c r="C1018" s="19">
        <v>13946.51</v>
      </c>
      <c r="D1018" s="19">
        <v>13639.99</v>
      </c>
      <c r="E1018" s="19">
        <v>13655.34</v>
      </c>
      <c r="F1018" s="19">
        <f t="shared" si="98"/>
        <v>-2.108479173715192</v>
      </c>
      <c r="G1018" s="19"/>
      <c r="H1018" s="19"/>
      <c r="I1018" s="19"/>
      <c r="J1018" s="19"/>
      <c r="K1018" s="19"/>
      <c r="L1018" s="19"/>
      <c r="M1018" s="19"/>
      <c r="N1018" s="51">
        <f t="shared" si="99"/>
        <v>-9.3365361461118024</v>
      </c>
      <c r="O1018" s="51">
        <f t="shared" si="100"/>
        <v>19.659888203449793</v>
      </c>
      <c r="Q1018" s="11">
        <v>39577</v>
      </c>
      <c r="R1018" s="10">
        <v>5280</v>
      </c>
      <c r="S1018" s="10">
        <v>5360</v>
      </c>
      <c r="T1018" s="10">
        <v>5220</v>
      </c>
      <c r="U1018" s="10">
        <v>5300</v>
      </c>
      <c r="V1018" s="10">
        <v>16635800</v>
      </c>
      <c r="W1018" s="10">
        <v>5300</v>
      </c>
      <c r="X1018" s="19">
        <f t="shared" si="101"/>
        <v>-3.3962264150943398</v>
      </c>
      <c r="AF1018" s="51">
        <f t="shared" si="103"/>
        <v>-39.164011377642524</v>
      </c>
      <c r="AG1018" s="51">
        <f t="shared" si="102"/>
        <v>132.99936192751318</v>
      </c>
    </row>
    <row r="1019" spans="1:33" s="1" customFormat="1">
      <c r="A1019" s="18">
        <v>39580</v>
      </c>
      <c r="B1019" s="19">
        <v>13565.91</v>
      </c>
      <c r="C1019" s="19">
        <v>13793.41</v>
      </c>
      <c r="D1019" s="19">
        <v>13540.68</v>
      </c>
      <c r="E1019" s="19">
        <v>13743.36</v>
      </c>
      <c r="F1019" s="19">
        <f t="shared" si="98"/>
        <v>0.64045473595976843</v>
      </c>
      <c r="G1019" s="19"/>
      <c r="H1019" s="19"/>
      <c r="I1019" s="19"/>
      <c r="J1019" s="19"/>
      <c r="K1019" s="19"/>
      <c r="L1019" s="19"/>
      <c r="M1019" s="19"/>
      <c r="N1019" s="51">
        <f t="shared" si="99"/>
        <v>0.26614538133604149</v>
      </c>
      <c r="O1019" s="51">
        <f t="shared" si="100"/>
        <v>0.17119532934638382</v>
      </c>
      <c r="Q1019" s="11">
        <v>39580</v>
      </c>
      <c r="R1019" s="10">
        <v>5200</v>
      </c>
      <c r="S1019" s="10">
        <v>5250</v>
      </c>
      <c r="T1019" s="10">
        <v>5160</v>
      </c>
      <c r="U1019" s="10">
        <v>5250</v>
      </c>
      <c r="V1019" s="10">
        <v>10810900</v>
      </c>
      <c r="W1019" s="10">
        <v>5250</v>
      </c>
      <c r="X1019" s="19">
        <f t="shared" si="101"/>
        <v>-0.95238095238095244</v>
      </c>
      <c r="AF1019" s="51">
        <f t="shared" si="103"/>
        <v>-0.86310910204217128</v>
      </c>
      <c r="AG1019" s="51">
        <f t="shared" si="102"/>
        <v>0.82177752993245201</v>
      </c>
    </row>
    <row r="1020" spans="1:33" s="1" customFormat="1">
      <c r="A1020" s="18">
        <v>39581</v>
      </c>
      <c r="B1020" s="19">
        <v>13814.39</v>
      </c>
      <c r="C1020" s="19">
        <v>13976.92</v>
      </c>
      <c r="D1020" s="19">
        <v>13734.5</v>
      </c>
      <c r="E1020" s="19">
        <v>13953.73</v>
      </c>
      <c r="F1020" s="19">
        <f t="shared" si="98"/>
        <v>1.5076255596173853</v>
      </c>
      <c r="G1020" s="19"/>
      <c r="H1020" s="19"/>
      <c r="I1020" s="19"/>
      <c r="J1020" s="19"/>
      <c r="K1020" s="19"/>
      <c r="L1020" s="19"/>
      <c r="M1020" s="19"/>
      <c r="N1020" s="51">
        <f t="shared" si="99"/>
        <v>3.4457612596687088</v>
      </c>
      <c r="O1020" s="51">
        <f t="shared" si="100"/>
        <v>5.2045147690356401</v>
      </c>
      <c r="Q1020" s="11">
        <v>39581</v>
      </c>
      <c r="R1020" s="10">
        <v>5280</v>
      </c>
      <c r="S1020" s="10">
        <v>5310</v>
      </c>
      <c r="T1020" s="10">
        <v>5230</v>
      </c>
      <c r="U1020" s="10">
        <v>5290</v>
      </c>
      <c r="V1020" s="10">
        <v>7563400</v>
      </c>
      <c r="W1020" s="10">
        <v>5290</v>
      </c>
      <c r="X1020" s="19">
        <f t="shared" si="101"/>
        <v>0.75614366729678639</v>
      </c>
      <c r="AF1020" s="51">
        <f t="shared" si="103"/>
        <v>0.43278710131808207</v>
      </c>
      <c r="AG1020" s="51">
        <f t="shared" si="102"/>
        <v>0.32736512536317175</v>
      </c>
    </row>
    <row r="1021" spans="1:33" s="1" customFormat="1">
      <c r="A1021" s="18">
        <v>39582</v>
      </c>
      <c r="B1021" s="19">
        <v>13961.96</v>
      </c>
      <c r="C1021" s="19">
        <v>14121.94</v>
      </c>
      <c r="D1021" s="19">
        <v>13877.4</v>
      </c>
      <c r="E1021" s="19">
        <v>14118.55</v>
      </c>
      <c r="F1021" s="19">
        <f t="shared" si="98"/>
        <v>1.1674003350202373</v>
      </c>
      <c r="G1021" s="19"/>
      <c r="H1021" s="19"/>
      <c r="I1021" s="19"/>
      <c r="J1021" s="19"/>
      <c r="K1021" s="19"/>
      <c r="L1021" s="19"/>
      <c r="M1021" s="19"/>
      <c r="N1021" s="51">
        <f t="shared" si="99"/>
        <v>1.6023749232104143</v>
      </c>
      <c r="O1021" s="51">
        <f t="shared" si="100"/>
        <v>1.8750759044389134</v>
      </c>
      <c r="Q1021" s="11">
        <v>39582</v>
      </c>
      <c r="R1021" s="10">
        <v>5320</v>
      </c>
      <c r="S1021" s="10">
        <v>5340</v>
      </c>
      <c r="T1021" s="10">
        <v>5200</v>
      </c>
      <c r="U1021" s="10">
        <v>5280</v>
      </c>
      <c r="V1021" s="10">
        <v>9748500</v>
      </c>
      <c r="W1021" s="10">
        <v>5280</v>
      </c>
      <c r="X1021" s="19">
        <f t="shared" si="101"/>
        <v>-0.18939393939393939</v>
      </c>
      <c r="AF1021" s="51">
        <f t="shared" si="103"/>
        <v>-6.7647957404900292E-3</v>
      </c>
      <c r="AG1021" s="51">
        <f t="shared" si="102"/>
        <v>1.2793997173799541E-3</v>
      </c>
    </row>
    <row r="1022" spans="1:33" s="1" customFormat="1">
      <c r="A1022" s="18">
        <v>39583</v>
      </c>
      <c r="B1022" s="19">
        <v>14167.02</v>
      </c>
      <c r="C1022" s="19">
        <v>14352.84</v>
      </c>
      <c r="D1022" s="19">
        <v>14167.02</v>
      </c>
      <c r="E1022" s="19">
        <v>14251.74</v>
      </c>
      <c r="F1022" s="19">
        <f t="shared" si="98"/>
        <v>0.93455255288126571</v>
      </c>
      <c r="G1022" s="19"/>
      <c r="H1022" s="19"/>
      <c r="I1022" s="19"/>
      <c r="J1022" s="19"/>
      <c r="K1022" s="19"/>
      <c r="L1022" s="19"/>
      <c r="M1022" s="19"/>
      <c r="N1022" s="51">
        <f t="shared" si="99"/>
        <v>0.82354679722365598</v>
      </c>
      <c r="O1022" s="51">
        <f t="shared" si="100"/>
        <v>0.7719414773807276</v>
      </c>
      <c r="Q1022" s="11">
        <v>39583</v>
      </c>
      <c r="R1022" s="10">
        <v>5310</v>
      </c>
      <c r="S1022" s="10">
        <v>5440</v>
      </c>
      <c r="T1022" s="10">
        <v>5300</v>
      </c>
      <c r="U1022" s="10">
        <v>5380</v>
      </c>
      <c r="V1022" s="10">
        <v>12395500</v>
      </c>
      <c r="W1022" s="10">
        <v>5380</v>
      </c>
      <c r="X1022" s="19">
        <f t="shared" si="101"/>
        <v>1.8587360594795539</v>
      </c>
      <c r="AF1022" s="51">
        <f t="shared" si="103"/>
        <v>6.4245227695053035</v>
      </c>
      <c r="AG1022" s="51">
        <f t="shared" si="102"/>
        <v>11.943212609396314</v>
      </c>
    </row>
    <row r="1023" spans="1:33" s="1" customFormat="1">
      <c r="A1023" s="18">
        <v>39584</v>
      </c>
      <c r="B1023" s="19">
        <v>14363.62</v>
      </c>
      <c r="C1023" s="19">
        <v>14392.53</v>
      </c>
      <c r="D1023" s="19">
        <v>14194.91</v>
      </c>
      <c r="E1023" s="19">
        <v>14219.48</v>
      </c>
      <c r="F1023" s="19">
        <f t="shared" si="98"/>
        <v>-0.22687186873219145</v>
      </c>
      <c r="G1023" s="19"/>
      <c r="H1023" s="19"/>
      <c r="I1023" s="19"/>
      <c r="J1023" s="19"/>
      <c r="K1023" s="19"/>
      <c r="L1023" s="19"/>
      <c r="M1023" s="19"/>
      <c r="N1023" s="51">
        <f t="shared" si="99"/>
        <v>-1.1252480043794613E-2</v>
      </c>
      <c r="O1023" s="51">
        <f t="shared" si="100"/>
        <v>2.5215311358290442E-3</v>
      </c>
      <c r="Q1023" s="11">
        <v>39584</v>
      </c>
      <c r="R1023" s="10">
        <v>5460</v>
      </c>
      <c r="S1023" s="10">
        <v>5470</v>
      </c>
      <c r="T1023" s="10">
        <v>5330</v>
      </c>
      <c r="U1023" s="10">
        <v>5350</v>
      </c>
      <c r="V1023" s="10">
        <v>9294400</v>
      </c>
      <c r="W1023" s="10">
        <v>5350</v>
      </c>
      <c r="X1023" s="19">
        <f t="shared" si="101"/>
        <v>-0.56074766355140182</v>
      </c>
      <c r="AF1023" s="51">
        <f t="shared" si="103"/>
        <v>-0.17606784470811299</v>
      </c>
      <c r="AG1023" s="51">
        <f t="shared" si="102"/>
        <v>9.8682481973209155E-2</v>
      </c>
    </row>
    <row r="1024" spans="1:33" s="1" customFormat="1">
      <c r="A1024" s="18">
        <v>39587</v>
      </c>
      <c r="B1024" s="19">
        <v>14294.52</v>
      </c>
      <c r="C1024" s="19">
        <v>14343.19</v>
      </c>
      <c r="D1024" s="19">
        <v>14219.08</v>
      </c>
      <c r="E1024" s="19">
        <v>14269.61</v>
      </c>
      <c r="F1024" s="19">
        <f t="shared" si="98"/>
        <v>0.351306027284565</v>
      </c>
      <c r="G1024" s="19"/>
      <c r="H1024" s="19"/>
      <c r="I1024" s="19"/>
      <c r="J1024" s="19"/>
      <c r="K1024" s="19"/>
      <c r="L1024" s="19"/>
      <c r="M1024" s="19"/>
      <c r="N1024" s="51">
        <f t="shared" si="99"/>
        <v>4.4396157258401424E-2</v>
      </c>
      <c r="O1024" s="51">
        <f t="shared" si="100"/>
        <v>1.572028835905102E-2</v>
      </c>
      <c r="Q1024" s="11">
        <v>39587</v>
      </c>
      <c r="R1024" s="10">
        <v>5350</v>
      </c>
      <c r="S1024" s="10">
        <v>5520</v>
      </c>
      <c r="T1024" s="10">
        <v>5330</v>
      </c>
      <c r="U1024" s="10">
        <v>5480</v>
      </c>
      <c r="V1024" s="10">
        <v>14074700</v>
      </c>
      <c r="W1024" s="10">
        <v>5480</v>
      </c>
      <c r="X1024" s="19">
        <f t="shared" si="101"/>
        <v>2.3722627737226274</v>
      </c>
      <c r="AF1024" s="51">
        <f t="shared" si="103"/>
        <v>13.354740447950615</v>
      </c>
      <c r="AG1024" s="51">
        <f t="shared" si="102"/>
        <v>31.684529986900714</v>
      </c>
    </row>
    <row r="1025" spans="1:33" s="1" customFormat="1">
      <c r="A1025" s="18">
        <v>39588</v>
      </c>
      <c r="B1025" s="19">
        <v>14220.12</v>
      </c>
      <c r="C1025" s="19">
        <v>14286.67</v>
      </c>
      <c r="D1025" s="19">
        <v>14121.92</v>
      </c>
      <c r="E1025" s="19">
        <v>14160.09</v>
      </c>
      <c r="F1025" s="19">
        <f t="shared" si="98"/>
        <v>-0.77344141174244252</v>
      </c>
      <c r="G1025" s="19"/>
      <c r="H1025" s="19"/>
      <c r="I1025" s="19"/>
      <c r="J1025" s="19"/>
      <c r="K1025" s="19"/>
      <c r="L1025" s="19"/>
      <c r="M1025" s="19"/>
      <c r="N1025" s="51">
        <f t="shared" si="99"/>
        <v>-0.45770125707108422</v>
      </c>
      <c r="O1025" s="51">
        <f t="shared" si="100"/>
        <v>0.35273033184624997</v>
      </c>
      <c r="Q1025" s="11">
        <v>39588</v>
      </c>
      <c r="R1025" s="10">
        <v>5470</v>
      </c>
      <c r="S1025" s="10">
        <v>5480</v>
      </c>
      <c r="T1025" s="10">
        <v>5370</v>
      </c>
      <c r="U1025" s="10">
        <v>5420</v>
      </c>
      <c r="V1025" s="10">
        <v>7086600</v>
      </c>
      <c r="W1025" s="10">
        <v>5420</v>
      </c>
      <c r="X1025" s="19">
        <f t="shared" si="101"/>
        <v>-1.107011070110701</v>
      </c>
      <c r="AF1025" s="51">
        <f t="shared" si="103"/>
        <v>-1.35562844196522</v>
      </c>
      <c r="AG1025" s="51">
        <f t="shared" si="102"/>
        <v>1.5003326579601588</v>
      </c>
    </row>
    <row r="1026" spans="1:33" s="1" customFormat="1">
      <c r="A1026" s="18">
        <v>39589</v>
      </c>
      <c r="B1026" s="19">
        <v>14002.52</v>
      </c>
      <c r="C1026" s="19">
        <v>14041.24</v>
      </c>
      <c r="D1026" s="19">
        <v>13847.18</v>
      </c>
      <c r="E1026" s="19">
        <v>13926.3</v>
      </c>
      <c r="F1026" s="19">
        <f t="shared" si="98"/>
        <v>-1.678766075698505</v>
      </c>
      <c r="G1026" s="19"/>
      <c r="H1026" s="19"/>
      <c r="I1026" s="19"/>
      <c r="J1026" s="19"/>
      <c r="K1026" s="19"/>
      <c r="L1026" s="19"/>
      <c r="M1026" s="19"/>
      <c r="N1026" s="51">
        <f t="shared" si="99"/>
        <v>-4.7076828941942344</v>
      </c>
      <c r="O1026" s="51">
        <f t="shared" si="100"/>
        <v>7.8899866534150362</v>
      </c>
      <c r="Q1026" s="11">
        <v>39589</v>
      </c>
      <c r="R1026" s="10">
        <v>5320</v>
      </c>
      <c r="S1026" s="10">
        <v>5330</v>
      </c>
      <c r="T1026" s="10">
        <v>5210</v>
      </c>
      <c r="U1026" s="10">
        <v>5240</v>
      </c>
      <c r="V1026" s="10">
        <v>10498800</v>
      </c>
      <c r="W1026" s="10">
        <v>5240</v>
      </c>
      <c r="X1026" s="19">
        <f t="shared" si="101"/>
        <v>-3.4351145038167941</v>
      </c>
      <c r="AF1026" s="51">
        <f t="shared" si="103"/>
        <v>-40.52491186817884</v>
      </c>
      <c r="AG1026" s="51">
        <f t="shared" si="102"/>
        <v>139.1968600438918</v>
      </c>
    </row>
    <row r="1027" spans="1:33" s="1" customFormat="1">
      <c r="A1027" s="18">
        <v>39590</v>
      </c>
      <c r="B1027" s="19">
        <v>13772.65</v>
      </c>
      <c r="C1027" s="19">
        <v>13984.81</v>
      </c>
      <c r="D1027" s="19">
        <v>13658.02</v>
      </c>
      <c r="E1027" s="19">
        <v>13978.46</v>
      </c>
      <c r="F1027" s="19">
        <f t="shared" si="98"/>
        <v>0.37314553963741254</v>
      </c>
      <c r="G1027" s="19"/>
      <c r="H1027" s="19"/>
      <c r="I1027" s="19"/>
      <c r="J1027" s="19"/>
      <c r="K1027" s="19"/>
      <c r="L1027" s="19"/>
      <c r="M1027" s="19"/>
      <c r="N1027" s="51">
        <f t="shared" si="99"/>
        <v>5.312799229213002E-2</v>
      </c>
      <c r="O1027" s="51">
        <f t="shared" si="100"/>
        <v>1.997244370109566E-2</v>
      </c>
      <c r="Q1027" s="11">
        <v>39590</v>
      </c>
      <c r="R1027" s="10">
        <v>5150</v>
      </c>
      <c r="S1027" s="10">
        <v>5210</v>
      </c>
      <c r="T1027" s="10">
        <v>5100</v>
      </c>
      <c r="U1027" s="10">
        <v>5180</v>
      </c>
      <c r="V1027" s="10">
        <v>12943800</v>
      </c>
      <c r="W1027" s="10">
        <v>5180</v>
      </c>
      <c r="X1027" s="19">
        <f t="shared" si="101"/>
        <v>-1.1583011583011582</v>
      </c>
      <c r="AF1027" s="51">
        <f t="shared" si="103"/>
        <v>-1.5529705217438938</v>
      </c>
      <c r="AG1027" s="51">
        <f t="shared" si="102"/>
        <v>1.7983916721254745</v>
      </c>
    </row>
    <row r="1028" spans="1:33" s="1" customFormat="1">
      <c r="A1028" s="18">
        <v>39591</v>
      </c>
      <c r="B1028" s="19">
        <v>13945.1</v>
      </c>
      <c r="C1028" s="19">
        <v>14157.24</v>
      </c>
      <c r="D1028" s="19">
        <v>13925.38</v>
      </c>
      <c r="E1028" s="19">
        <v>14012.2</v>
      </c>
      <c r="F1028" s="19">
        <f t="shared" si="98"/>
        <v>0.24079016856740268</v>
      </c>
      <c r="G1028" s="19"/>
      <c r="H1028" s="19"/>
      <c r="I1028" s="19"/>
      <c r="J1028" s="19"/>
      <c r="K1028" s="19"/>
      <c r="L1028" s="19"/>
      <c r="M1028" s="19"/>
      <c r="N1028" s="51">
        <f t="shared" si="99"/>
        <v>1.4451067522469144E-2</v>
      </c>
      <c r="O1028" s="51">
        <f t="shared" si="100"/>
        <v>3.5199236255774903E-3</v>
      </c>
      <c r="Q1028" s="11">
        <v>39591</v>
      </c>
      <c r="R1028" s="10">
        <v>5220</v>
      </c>
      <c r="S1028" s="10">
        <v>5270</v>
      </c>
      <c r="T1028" s="10">
        <v>5130</v>
      </c>
      <c r="U1028" s="10">
        <v>5140</v>
      </c>
      <c r="V1028" s="10">
        <v>8656100</v>
      </c>
      <c r="W1028" s="10">
        <v>5140</v>
      </c>
      <c r="X1028" s="19">
        <f t="shared" si="101"/>
        <v>-0.77821011673151752</v>
      </c>
      <c r="AF1028" s="51">
        <f t="shared" si="103"/>
        <v>-0.47080621956489555</v>
      </c>
      <c r="AG1028" s="51">
        <f t="shared" si="102"/>
        <v>0.36626008223726814</v>
      </c>
    </row>
    <row r="1029" spans="1:33" s="1" customFormat="1">
      <c r="A1029" s="18">
        <v>39594</v>
      </c>
      <c r="B1029" s="19">
        <v>13875.98</v>
      </c>
      <c r="C1029" s="19">
        <v>13883.51</v>
      </c>
      <c r="D1029" s="19">
        <v>13670.92</v>
      </c>
      <c r="E1029" s="19">
        <v>13690.19</v>
      </c>
      <c r="F1029" s="19">
        <f t="shared" si="98"/>
        <v>-2.3521222130591339</v>
      </c>
      <c r="G1029" s="19"/>
      <c r="H1029" s="19"/>
      <c r="I1029" s="19"/>
      <c r="J1029" s="19"/>
      <c r="K1029" s="19"/>
      <c r="L1029" s="19"/>
      <c r="M1029" s="19"/>
      <c r="N1029" s="51">
        <f t="shared" si="99"/>
        <v>-12.966894603685413</v>
      </c>
      <c r="O1029" s="51">
        <f t="shared" si="100"/>
        <v>30.46360586075815</v>
      </c>
      <c r="Q1029" s="11">
        <v>39594</v>
      </c>
      <c r="R1029" s="10">
        <v>5050</v>
      </c>
      <c r="S1029" s="10">
        <v>5070</v>
      </c>
      <c r="T1029" s="10">
        <v>5000</v>
      </c>
      <c r="U1029" s="10">
        <v>5010</v>
      </c>
      <c r="V1029" s="10">
        <v>9482700</v>
      </c>
      <c r="W1029" s="10">
        <v>5010</v>
      </c>
      <c r="X1029" s="19">
        <f t="shared" si="101"/>
        <v>-2.5948103792415167</v>
      </c>
      <c r="AF1029" s="51">
        <f t="shared" si="103"/>
        <v>-17.465555700673821</v>
      </c>
      <c r="AG1029" s="51">
        <f t="shared" si="102"/>
        <v>45.315127974737116</v>
      </c>
    </row>
    <row r="1030" spans="1:33" s="1" customFormat="1">
      <c r="A1030" s="18">
        <v>39595</v>
      </c>
      <c r="B1030" s="19">
        <v>13750.82</v>
      </c>
      <c r="C1030" s="19">
        <v>13931.23</v>
      </c>
      <c r="D1030" s="19">
        <v>13750.82</v>
      </c>
      <c r="E1030" s="19">
        <v>13893.31</v>
      </c>
      <c r="F1030" s="19">
        <f t="shared" si="98"/>
        <v>1.4619986166003565</v>
      </c>
      <c r="G1030" s="19"/>
      <c r="H1030" s="19"/>
      <c r="I1030" s="19"/>
      <c r="J1030" s="19"/>
      <c r="K1030" s="19"/>
      <c r="L1030" s="19"/>
      <c r="M1030" s="19"/>
      <c r="N1030" s="51">
        <f t="shared" si="99"/>
        <v>3.1428276853247543</v>
      </c>
      <c r="O1030" s="51">
        <f t="shared" si="100"/>
        <v>4.6035630290893179</v>
      </c>
      <c r="Q1030" s="11">
        <v>39595</v>
      </c>
      <c r="R1030" s="10">
        <v>5050</v>
      </c>
      <c r="S1030" s="10">
        <v>5140</v>
      </c>
      <c r="T1030" s="10">
        <v>5050</v>
      </c>
      <c r="U1030" s="10">
        <v>5100</v>
      </c>
      <c r="V1030" s="10">
        <v>6460600</v>
      </c>
      <c r="W1030" s="10">
        <v>5100</v>
      </c>
      <c r="X1030" s="19">
        <f t="shared" si="101"/>
        <v>1.7647058823529411</v>
      </c>
      <c r="AF1030" s="51">
        <f t="shared" si="103"/>
        <v>5.4981261515031497</v>
      </c>
      <c r="AG1030" s="51">
        <f t="shared" si="102"/>
        <v>9.7040479473117216</v>
      </c>
    </row>
    <row r="1031" spans="1:33" s="1" customFormat="1">
      <c r="A1031" s="18">
        <v>39596</v>
      </c>
      <c r="B1031" s="19">
        <v>13937.14</v>
      </c>
      <c r="C1031" s="19">
        <v>13979.39</v>
      </c>
      <c r="D1031" s="19">
        <v>13665.57</v>
      </c>
      <c r="E1031" s="19">
        <v>13709.44</v>
      </c>
      <c r="F1031" s="19">
        <f t="shared" si="98"/>
        <v>-1.3411926380654422</v>
      </c>
      <c r="G1031" s="19"/>
      <c r="H1031" s="19"/>
      <c r="I1031" s="19"/>
      <c r="J1031" s="19"/>
      <c r="K1031" s="19"/>
      <c r="L1031" s="19"/>
      <c r="M1031" s="19"/>
      <c r="N1031" s="51">
        <f t="shared" si="99"/>
        <v>-2.3975355547452155</v>
      </c>
      <c r="O1031" s="51">
        <f t="shared" si="100"/>
        <v>3.2088794978719535</v>
      </c>
      <c r="Q1031" s="11">
        <v>39596</v>
      </c>
      <c r="R1031" s="10">
        <v>5120</v>
      </c>
      <c r="S1031" s="10">
        <v>5140</v>
      </c>
      <c r="T1031" s="10">
        <v>5010</v>
      </c>
      <c r="U1031" s="10">
        <v>5020</v>
      </c>
      <c r="V1031" s="10">
        <v>10250700</v>
      </c>
      <c r="W1031" s="10">
        <v>5020</v>
      </c>
      <c r="X1031" s="19">
        <f t="shared" si="101"/>
        <v>-1.593625498007968</v>
      </c>
      <c r="AF1031" s="51">
        <f t="shared" si="103"/>
        <v>-4.0451986215902611</v>
      </c>
      <c r="AG1031" s="51">
        <f t="shared" si="102"/>
        <v>6.4454483727668483</v>
      </c>
    </row>
    <row r="1032" spans="1:33" s="1" customFormat="1">
      <c r="A1032" s="18">
        <v>39597</v>
      </c>
      <c r="B1032" s="19">
        <v>13832.65</v>
      </c>
      <c r="C1032" s="19">
        <v>14147.89</v>
      </c>
      <c r="D1032" s="19">
        <v>13832.65</v>
      </c>
      <c r="E1032" s="19">
        <v>14124.47</v>
      </c>
      <c r="F1032" s="19">
        <f t="shared" si="98"/>
        <v>2.9383757408242497</v>
      </c>
      <c r="G1032" s="19"/>
      <c r="H1032" s="19"/>
      <c r="I1032" s="19"/>
      <c r="J1032" s="19"/>
      <c r="K1032" s="19"/>
      <c r="L1032" s="19"/>
      <c r="M1032" s="19"/>
      <c r="N1032" s="51">
        <f t="shared" si="99"/>
        <v>25.442299165003103</v>
      </c>
      <c r="O1032" s="51">
        <f t="shared" si="100"/>
        <v>74.829895717172661</v>
      </c>
      <c r="Q1032" s="11">
        <v>39597</v>
      </c>
      <c r="R1032" s="10">
        <v>5100</v>
      </c>
      <c r="S1032" s="10">
        <v>5200</v>
      </c>
      <c r="T1032" s="10">
        <v>5080</v>
      </c>
      <c r="U1032" s="10">
        <v>5190</v>
      </c>
      <c r="V1032" s="10">
        <v>13170100</v>
      </c>
      <c r="W1032" s="10">
        <v>5190</v>
      </c>
      <c r="X1032" s="19">
        <f t="shared" si="101"/>
        <v>3.2755298651252409</v>
      </c>
      <c r="AF1032" s="51">
        <f t="shared" si="103"/>
        <v>35.152094425584941</v>
      </c>
      <c r="AG1032" s="51">
        <f t="shared" si="102"/>
        <v>115.1511487646479</v>
      </c>
    </row>
    <row r="1033" spans="1:33" s="1" customFormat="1">
      <c r="A1033" s="18">
        <v>39598</v>
      </c>
      <c r="B1033" s="19">
        <v>14195.66</v>
      </c>
      <c r="C1033" s="19">
        <v>14366.63</v>
      </c>
      <c r="D1033" s="19">
        <v>14192.17</v>
      </c>
      <c r="E1033" s="19">
        <v>14338.54</v>
      </c>
      <c r="F1033" s="19">
        <f t="shared" si="98"/>
        <v>1.4929692981293878</v>
      </c>
      <c r="G1033" s="19"/>
      <c r="H1033" s="19"/>
      <c r="I1033" s="19"/>
      <c r="J1033" s="19"/>
      <c r="K1033" s="19"/>
      <c r="L1033" s="19"/>
      <c r="M1033" s="19"/>
      <c r="N1033" s="51">
        <f t="shared" si="99"/>
        <v>3.3464236757309762</v>
      </c>
      <c r="O1033" s="51">
        <f t="shared" si="100"/>
        <v>5.0054281562278655</v>
      </c>
      <c r="Q1033" s="11">
        <v>39598</v>
      </c>
      <c r="R1033" s="10">
        <v>5270</v>
      </c>
      <c r="S1033" s="10">
        <v>5370</v>
      </c>
      <c r="T1033" s="10">
        <v>5250</v>
      </c>
      <c r="U1033" s="10">
        <v>5370</v>
      </c>
      <c r="V1033" s="10">
        <v>14487300</v>
      </c>
      <c r="W1033" s="10">
        <v>5370</v>
      </c>
      <c r="X1033" s="19">
        <f t="shared" si="101"/>
        <v>3.3519553072625698</v>
      </c>
      <c r="AF1033" s="51">
        <f t="shared" si="103"/>
        <v>37.670271068207413</v>
      </c>
      <c r="AG1033" s="51">
        <f t="shared" si="102"/>
        <v>126.2791530470889</v>
      </c>
    </row>
    <row r="1034" spans="1:33" s="1" customFormat="1">
      <c r="A1034" s="18">
        <v>39601</v>
      </c>
      <c r="B1034" s="19">
        <v>14342.96</v>
      </c>
      <c r="C1034" s="19">
        <v>14461.03</v>
      </c>
      <c r="D1034" s="19">
        <v>14189.97</v>
      </c>
      <c r="E1034" s="19">
        <v>14440.14</v>
      </c>
      <c r="F1034" s="19">
        <f t="shared" si="98"/>
        <v>0.70359428648197697</v>
      </c>
      <c r="G1034" s="19"/>
      <c r="H1034" s="19"/>
      <c r="I1034" s="19"/>
      <c r="J1034" s="19"/>
      <c r="K1034" s="19"/>
      <c r="L1034" s="19"/>
      <c r="M1034" s="19"/>
      <c r="N1034" s="51">
        <f t="shared" si="99"/>
        <v>0.35246352130654335</v>
      </c>
      <c r="O1034" s="51">
        <f t="shared" si="100"/>
        <v>0.24897298966223591</v>
      </c>
      <c r="Q1034" s="11">
        <v>39601</v>
      </c>
      <c r="R1034" s="10">
        <v>5400</v>
      </c>
      <c r="S1034" s="10">
        <v>5470</v>
      </c>
      <c r="T1034" s="10">
        <v>5340</v>
      </c>
      <c r="U1034" s="10">
        <v>5470</v>
      </c>
      <c r="V1034" s="10">
        <v>12208000</v>
      </c>
      <c r="W1034" s="10">
        <v>5470</v>
      </c>
      <c r="X1034" s="19">
        <f t="shared" si="101"/>
        <v>1.8281535648994516</v>
      </c>
      <c r="AF1034" s="51">
        <f t="shared" si="103"/>
        <v>6.1126405818444658</v>
      </c>
      <c r="AG1034" s="51">
        <f t="shared" si="102"/>
        <v>11.176482622067951</v>
      </c>
    </row>
    <row r="1035" spans="1:33" s="1" customFormat="1">
      <c r="A1035" s="18">
        <v>39602</v>
      </c>
      <c r="B1035" s="19">
        <v>14275.61</v>
      </c>
      <c r="C1035" s="19">
        <v>14289.47</v>
      </c>
      <c r="D1035" s="19">
        <v>14127.75</v>
      </c>
      <c r="E1035" s="19">
        <v>14209.17</v>
      </c>
      <c r="F1035" s="19">
        <f t="shared" si="98"/>
        <v>-1.62549958934969</v>
      </c>
      <c r="G1035" s="19"/>
      <c r="H1035" s="19"/>
      <c r="I1035" s="19"/>
      <c r="J1035" s="19"/>
      <c r="K1035" s="19"/>
      <c r="L1035" s="19"/>
      <c r="M1035" s="19"/>
      <c r="N1035" s="51">
        <f t="shared" si="99"/>
        <v>-4.2729350165030944</v>
      </c>
      <c r="O1035" s="51">
        <f t="shared" si="100"/>
        <v>6.9337532757164819</v>
      </c>
      <c r="Q1035" s="11">
        <v>39602</v>
      </c>
      <c r="R1035" s="10">
        <v>5370</v>
      </c>
      <c r="S1035" s="10">
        <v>5420</v>
      </c>
      <c r="T1035" s="10">
        <v>5300</v>
      </c>
      <c r="U1035" s="10">
        <v>5400</v>
      </c>
      <c r="V1035" s="10">
        <v>11360900</v>
      </c>
      <c r="W1035" s="10">
        <v>5400</v>
      </c>
      <c r="X1035" s="19">
        <f t="shared" si="101"/>
        <v>-1.2962962962962963</v>
      </c>
      <c r="AF1035" s="51">
        <f t="shared" si="103"/>
        <v>-2.1769259389796698</v>
      </c>
      <c r="AG1035" s="51">
        <f t="shared" si="102"/>
        <v>2.8213580561332066</v>
      </c>
    </row>
    <row r="1036" spans="1:33" s="1" customFormat="1">
      <c r="A1036" s="18">
        <v>39603</v>
      </c>
      <c r="B1036" s="19">
        <v>14270.07</v>
      </c>
      <c r="C1036" s="19">
        <v>14435.57</v>
      </c>
      <c r="D1036" s="19">
        <v>14250.11</v>
      </c>
      <c r="E1036" s="19">
        <v>14435.57</v>
      </c>
      <c r="F1036" s="19">
        <f t="shared" si="98"/>
        <v>1.5683481843806628</v>
      </c>
      <c r="G1036" s="19"/>
      <c r="H1036" s="19"/>
      <c r="I1036" s="19"/>
      <c r="J1036" s="19"/>
      <c r="K1036" s="19"/>
      <c r="L1036" s="19"/>
      <c r="M1036" s="19"/>
      <c r="N1036" s="51">
        <f t="shared" si="99"/>
        <v>3.8782798471346207</v>
      </c>
      <c r="O1036" s="51">
        <f t="shared" si="100"/>
        <v>6.0932948150243211</v>
      </c>
      <c r="Q1036" s="11">
        <v>39603</v>
      </c>
      <c r="R1036" s="10">
        <v>5420</v>
      </c>
      <c r="S1036" s="10">
        <v>5570</v>
      </c>
      <c r="T1036" s="10">
        <v>5420</v>
      </c>
      <c r="U1036" s="10">
        <v>5570</v>
      </c>
      <c r="V1036" s="10">
        <v>14011400</v>
      </c>
      <c r="W1036" s="10">
        <v>5570</v>
      </c>
      <c r="X1036" s="19">
        <f t="shared" si="101"/>
        <v>3.0520646319569118</v>
      </c>
      <c r="AF1036" s="51">
        <f t="shared" si="103"/>
        <v>28.437767072940726</v>
      </c>
      <c r="AG1036" s="51">
        <f t="shared" si="102"/>
        <v>86.801518665307256</v>
      </c>
    </row>
    <row r="1037" spans="1:33" s="1" customFormat="1">
      <c r="A1037" s="18">
        <v>39604</v>
      </c>
      <c r="B1037" s="19">
        <v>14392.59</v>
      </c>
      <c r="C1037" s="19">
        <v>14392.59</v>
      </c>
      <c r="D1037" s="19">
        <v>14262.02</v>
      </c>
      <c r="E1037" s="19">
        <v>14341.12</v>
      </c>
      <c r="F1037" s="19">
        <f t="shared" ref="F1037:F1100" si="104">(E1037-E1036)/E1037*100</f>
        <v>-0.65859570242769672</v>
      </c>
      <c r="G1037" s="19"/>
      <c r="H1037" s="19"/>
      <c r="I1037" s="19"/>
      <c r="J1037" s="19"/>
      <c r="K1037" s="19"/>
      <c r="L1037" s="19"/>
      <c r="M1037" s="19"/>
      <c r="N1037" s="51">
        <f t="shared" ref="N1037:N1100" si="105">(F1037-F$4)^3</f>
        <v>-0.28205588595915709</v>
      </c>
      <c r="O1037" s="51">
        <f t="shared" ref="O1037:O1100" si="106">(F1037-F$4)^4</f>
        <v>0.18497522150387241</v>
      </c>
      <c r="Q1037" s="11">
        <v>39604</v>
      </c>
      <c r="R1037" s="10">
        <v>5540</v>
      </c>
      <c r="S1037" s="10">
        <v>5600</v>
      </c>
      <c r="T1037" s="10">
        <v>5470</v>
      </c>
      <c r="U1037" s="10">
        <v>5590</v>
      </c>
      <c r="V1037" s="10">
        <v>12746200</v>
      </c>
      <c r="W1037" s="10">
        <v>5590</v>
      </c>
      <c r="X1037" s="19">
        <f t="shared" ref="X1037:X1100" si="107">(W1037-W1036)/W1037*100</f>
        <v>0.35778175313059035</v>
      </c>
      <c r="AF1037" s="51">
        <f t="shared" si="103"/>
        <v>4.5901766555890677E-2</v>
      </c>
      <c r="AG1037" s="51">
        <f t="shared" ref="AG1037:AG1100" si="108">(X1037-X$4)^4</f>
        <v>1.6435106900154255E-2</v>
      </c>
    </row>
    <row r="1038" spans="1:33" s="1" customFormat="1">
      <c r="A1038" s="18">
        <v>39605</v>
      </c>
      <c r="B1038" s="19">
        <v>14530.36</v>
      </c>
      <c r="C1038" s="19">
        <v>14601.27</v>
      </c>
      <c r="D1038" s="19">
        <v>14489.44</v>
      </c>
      <c r="E1038" s="19">
        <v>14489.44</v>
      </c>
      <c r="F1038" s="19">
        <f t="shared" si="104"/>
        <v>1.023642045517285</v>
      </c>
      <c r="G1038" s="19"/>
      <c r="H1038" s="19"/>
      <c r="I1038" s="19"/>
      <c r="J1038" s="19"/>
      <c r="K1038" s="19"/>
      <c r="L1038" s="19"/>
      <c r="M1038" s="19"/>
      <c r="N1038" s="51">
        <f t="shared" si="105"/>
        <v>1.0813952879178408</v>
      </c>
      <c r="O1038" s="51">
        <f t="shared" si="106"/>
        <v>1.1099735513424458</v>
      </c>
      <c r="Q1038" s="11">
        <v>39605</v>
      </c>
      <c r="R1038" s="10">
        <v>5700</v>
      </c>
      <c r="S1038" s="10">
        <v>5710</v>
      </c>
      <c r="T1038" s="10">
        <v>5580</v>
      </c>
      <c r="U1038" s="10">
        <v>5590</v>
      </c>
      <c r="V1038" s="10">
        <v>8125200</v>
      </c>
      <c r="W1038" s="10">
        <v>5590</v>
      </c>
      <c r="X1038" s="19">
        <f t="shared" si="107"/>
        <v>0</v>
      </c>
      <c r="AF1038" s="51">
        <f t="shared" ref="AF1038:AF1101" si="109">(X1038-X$4)^3</f>
        <v>1.9205286566845341E-11</v>
      </c>
      <c r="AG1038" s="51">
        <f t="shared" si="108"/>
        <v>5.1431326109964725E-15</v>
      </c>
    </row>
    <row r="1039" spans="1:33" s="1" customFormat="1">
      <c r="A1039" s="18">
        <v>39608</v>
      </c>
      <c r="B1039" s="19">
        <v>14275.34</v>
      </c>
      <c r="C1039" s="19">
        <v>14278.84</v>
      </c>
      <c r="D1039" s="19">
        <v>14117.79</v>
      </c>
      <c r="E1039" s="19">
        <v>14181.38</v>
      </c>
      <c r="F1039" s="19">
        <f t="shared" si="104"/>
        <v>-2.172285066756559</v>
      </c>
      <c r="G1039" s="19"/>
      <c r="H1039" s="19"/>
      <c r="I1039" s="19"/>
      <c r="J1039" s="19"/>
      <c r="K1039" s="19"/>
      <c r="L1039" s="19"/>
      <c r="M1039" s="19"/>
      <c r="N1039" s="51">
        <f t="shared" si="105"/>
        <v>-10.211249857536369</v>
      </c>
      <c r="O1039" s="51">
        <f t="shared" si="106"/>
        <v>22.153305539145279</v>
      </c>
      <c r="Q1039" s="11">
        <v>39608</v>
      </c>
      <c r="R1039" s="10">
        <v>5410</v>
      </c>
      <c r="S1039" s="10">
        <v>5470</v>
      </c>
      <c r="T1039" s="10">
        <v>5400</v>
      </c>
      <c r="U1039" s="10">
        <v>5430</v>
      </c>
      <c r="V1039" s="10">
        <v>8784600</v>
      </c>
      <c r="W1039" s="10">
        <v>5430</v>
      </c>
      <c r="X1039" s="19">
        <f t="shared" si="107"/>
        <v>-2.9465930018416207</v>
      </c>
      <c r="AF1039" s="51">
        <f t="shared" si="109"/>
        <v>-25.576554727594178</v>
      </c>
      <c r="AG1039" s="51">
        <f t="shared" si="108"/>
        <v>75.356847827632492</v>
      </c>
    </row>
    <row r="1040" spans="1:33" s="1" customFormat="1">
      <c r="A1040" s="18">
        <v>39609</v>
      </c>
      <c r="B1040" s="19">
        <v>14281.36</v>
      </c>
      <c r="C1040" s="19">
        <v>14308.89</v>
      </c>
      <c r="D1040" s="19">
        <v>13983.56</v>
      </c>
      <c r="E1040" s="19">
        <v>14021.17</v>
      </c>
      <c r="F1040" s="19">
        <f t="shared" si="104"/>
        <v>-1.1426293240863574</v>
      </c>
      <c r="G1040" s="19"/>
      <c r="H1040" s="19"/>
      <c r="I1040" s="19"/>
      <c r="J1040" s="19"/>
      <c r="K1040" s="19"/>
      <c r="L1040" s="19"/>
      <c r="M1040" s="19"/>
      <c r="N1040" s="51">
        <f t="shared" si="105"/>
        <v>-1.4809364814964345</v>
      </c>
      <c r="O1040" s="51">
        <f t="shared" si="106"/>
        <v>1.6880367949901323</v>
      </c>
      <c r="Q1040" s="11">
        <v>39609</v>
      </c>
      <c r="R1040" s="10">
        <v>5490</v>
      </c>
      <c r="S1040" s="10">
        <v>5520</v>
      </c>
      <c r="T1040" s="10">
        <v>5390</v>
      </c>
      <c r="U1040" s="10">
        <v>5420</v>
      </c>
      <c r="V1040" s="10">
        <v>9311200</v>
      </c>
      <c r="W1040" s="10">
        <v>5420</v>
      </c>
      <c r="X1040" s="19">
        <f t="shared" si="107"/>
        <v>-0.18450184501845018</v>
      </c>
      <c r="AF1040" s="51">
        <f t="shared" si="109"/>
        <v>-6.2533059628812962E-3</v>
      </c>
      <c r="AG1040" s="51">
        <f t="shared" si="108"/>
        <v>1.1520718663234114E-3</v>
      </c>
    </row>
    <row r="1041" spans="1:33" s="1" customFormat="1">
      <c r="A1041" s="18">
        <v>39610</v>
      </c>
      <c r="B1041" s="19">
        <v>14137.54</v>
      </c>
      <c r="C1041" s="19">
        <v>14194.48</v>
      </c>
      <c r="D1041" s="19">
        <v>13993.57</v>
      </c>
      <c r="E1041" s="19">
        <v>14183.48</v>
      </c>
      <c r="F1041" s="19">
        <f t="shared" si="104"/>
        <v>1.1443594942848969</v>
      </c>
      <c r="G1041" s="19"/>
      <c r="H1041" s="19"/>
      <c r="I1041" s="19"/>
      <c r="J1041" s="19"/>
      <c r="K1041" s="19"/>
      <c r="L1041" s="19"/>
      <c r="M1041" s="19"/>
      <c r="N1041" s="51">
        <f t="shared" si="105"/>
        <v>1.509574549302735</v>
      </c>
      <c r="O1041" s="51">
        <f t="shared" si="106"/>
        <v>1.7317003855126818</v>
      </c>
      <c r="Q1041" s="11">
        <v>39610</v>
      </c>
      <c r="R1041" s="10">
        <v>5520</v>
      </c>
      <c r="S1041" s="10">
        <v>5580</v>
      </c>
      <c r="T1041" s="10">
        <v>5470</v>
      </c>
      <c r="U1041" s="10">
        <v>5550</v>
      </c>
      <c r="V1041" s="10">
        <v>11969500</v>
      </c>
      <c r="W1041" s="10">
        <v>5550</v>
      </c>
      <c r="X1041" s="19">
        <f t="shared" si="107"/>
        <v>2.3423423423423424</v>
      </c>
      <c r="AF1041" s="51">
        <f t="shared" si="109"/>
        <v>12.855828093195896</v>
      </c>
      <c r="AG1041" s="51">
        <f t="shared" si="108"/>
        <v>30.116193250458455</v>
      </c>
    </row>
    <row r="1042" spans="1:33" s="1" customFormat="1">
      <c r="A1042" s="18">
        <v>39611</v>
      </c>
      <c r="B1042" s="19">
        <v>14010.32</v>
      </c>
      <c r="C1042" s="19">
        <v>14010.32</v>
      </c>
      <c r="D1042" s="19">
        <v>13826.07</v>
      </c>
      <c r="E1042" s="19">
        <v>13888.6</v>
      </c>
      <c r="F1042" s="19">
        <f t="shared" si="104"/>
        <v>-2.1231801621473667</v>
      </c>
      <c r="G1042" s="19"/>
      <c r="H1042" s="19"/>
      <c r="I1042" s="19"/>
      <c r="J1042" s="19"/>
      <c r="K1042" s="19"/>
      <c r="L1042" s="19"/>
      <c r="M1042" s="19"/>
      <c r="N1042" s="51">
        <f t="shared" si="105"/>
        <v>-9.5334547867411654</v>
      </c>
      <c r="O1042" s="51">
        <f t="shared" si="106"/>
        <v>20.214689813310976</v>
      </c>
      <c r="Q1042" s="11">
        <v>39611</v>
      </c>
      <c r="R1042" s="10">
        <v>5400</v>
      </c>
      <c r="S1042" s="10">
        <v>5460</v>
      </c>
      <c r="T1042" s="10">
        <v>5390</v>
      </c>
      <c r="U1042" s="10">
        <v>5400</v>
      </c>
      <c r="V1042" s="10">
        <v>11711700</v>
      </c>
      <c r="W1042" s="10">
        <v>5400</v>
      </c>
      <c r="X1042" s="19">
        <f t="shared" si="107"/>
        <v>-2.7777777777777777</v>
      </c>
      <c r="AF1042" s="51">
        <f t="shared" si="109"/>
        <v>-21.427272083068171</v>
      </c>
      <c r="AG1042" s="51">
        <f t="shared" si="108"/>
        <v>59.514462055402859</v>
      </c>
    </row>
    <row r="1043" spans="1:33" s="1" customFormat="1">
      <c r="A1043" s="18">
        <v>39612</v>
      </c>
      <c r="B1043" s="19">
        <v>14011.12</v>
      </c>
      <c r="C1043" s="19">
        <v>14041.34</v>
      </c>
      <c r="D1043" s="19">
        <v>13810.38</v>
      </c>
      <c r="E1043" s="19">
        <v>13973.73</v>
      </c>
      <c r="F1043" s="19">
        <f t="shared" si="104"/>
        <v>0.60921457620835096</v>
      </c>
      <c r="G1043" s="19"/>
      <c r="H1043" s="19"/>
      <c r="I1043" s="19"/>
      <c r="J1043" s="19"/>
      <c r="K1043" s="19"/>
      <c r="L1043" s="19"/>
      <c r="M1043" s="19"/>
      <c r="N1043" s="51">
        <f t="shared" si="105"/>
        <v>0.22922063980952459</v>
      </c>
      <c r="O1043" s="51">
        <f t="shared" si="106"/>
        <v>0.14028297277262136</v>
      </c>
      <c r="Q1043" s="11">
        <v>39612</v>
      </c>
      <c r="R1043" s="10">
        <v>5430</v>
      </c>
      <c r="S1043" s="10">
        <v>5520</v>
      </c>
      <c r="T1043" s="10">
        <v>5360</v>
      </c>
      <c r="U1043" s="10">
        <v>5490</v>
      </c>
      <c r="V1043" s="10">
        <v>20620900</v>
      </c>
      <c r="W1043" s="10">
        <v>5490</v>
      </c>
      <c r="X1043" s="19">
        <f t="shared" si="107"/>
        <v>1.639344262295082</v>
      </c>
      <c r="AF1043" s="51">
        <f t="shared" si="109"/>
        <v>4.4078145305143419</v>
      </c>
      <c r="AG1043" s="51">
        <f t="shared" si="108"/>
        <v>7.2271058626916931</v>
      </c>
    </row>
    <row r="1044" spans="1:33" s="1" customFormat="1">
      <c r="A1044" s="18">
        <v>39615</v>
      </c>
      <c r="B1044" s="19">
        <v>14118.23</v>
      </c>
      <c r="C1044" s="19">
        <v>14369.09</v>
      </c>
      <c r="D1044" s="19">
        <v>14103.5</v>
      </c>
      <c r="E1044" s="19">
        <v>14354.37</v>
      </c>
      <c r="F1044" s="19">
        <f t="shared" si="104"/>
        <v>2.6517360218525869</v>
      </c>
      <c r="G1044" s="19"/>
      <c r="H1044" s="19"/>
      <c r="I1044" s="19"/>
      <c r="J1044" s="19"/>
      <c r="K1044" s="19"/>
      <c r="L1044" s="19"/>
      <c r="M1044" s="19"/>
      <c r="N1044" s="51">
        <f t="shared" si="105"/>
        <v>18.705037752262466</v>
      </c>
      <c r="O1044" s="51">
        <f t="shared" si="106"/>
        <v>49.652919057473376</v>
      </c>
      <c r="Q1044" s="11">
        <v>39615</v>
      </c>
      <c r="R1044" s="10">
        <v>5600</v>
      </c>
      <c r="S1044" s="10">
        <v>5670</v>
      </c>
      <c r="T1044" s="10">
        <v>5560</v>
      </c>
      <c r="U1044" s="10">
        <v>5650</v>
      </c>
      <c r="V1044" s="10">
        <v>10753800</v>
      </c>
      <c r="W1044" s="10">
        <v>5650</v>
      </c>
      <c r="X1044" s="19">
        <f t="shared" si="107"/>
        <v>2.831858407079646</v>
      </c>
      <c r="AF1044" s="51">
        <f t="shared" si="109"/>
        <v>22.716311076434923</v>
      </c>
      <c r="AG1044" s="51">
        <f t="shared" si="108"/>
        <v>64.335459876728251</v>
      </c>
    </row>
    <row r="1045" spans="1:33" s="1" customFormat="1">
      <c r="A1045" s="18">
        <v>39616</v>
      </c>
      <c r="B1045" s="10">
        <v>14387</v>
      </c>
      <c r="C1045" s="10">
        <v>14387</v>
      </c>
      <c r="D1045" s="19">
        <v>14299.67</v>
      </c>
      <c r="E1045" s="19">
        <v>14348.37</v>
      </c>
      <c r="F1045" s="19">
        <f t="shared" si="104"/>
        <v>-4.1816596589020212E-2</v>
      </c>
      <c r="G1045" s="19"/>
      <c r="H1045" s="19"/>
      <c r="I1045" s="19"/>
      <c r="J1045" s="19"/>
      <c r="K1045" s="19"/>
      <c r="L1045" s="19"/>
      <c r="M1045" s="19"/>
      <c r="N1045" s="51">
        <f t="shared" si="105"/>
        <v>-5.9462527402170982E-5</v>
      </c>
      <c r="O1045" s="51">
        <f t="shared" si="106"/>
        <v>2.3209074330288875E-6</v>
      </c>
      <c r="Q1045" s="11">
        <v>39616</v>
      </c>
      <c r="R1045" s="10">
        <v>5640</v>
      </c>
      <c r="S1045" s="10">
        <v>5670</v>
      </c>
      <c r="T1045" s="10">
        <v>5590</v>
      </c>
      <c r="U1045" s="10">
        <v>5600</v>
      </c>
      <c r="V1045" s="10">
        <v>7379100</v>
      </c>
      <c r="W1045" s="10">
        <v>5600</v>
      </c>
      <c r="X1045" s="19">
        <f t="shared" si="107"/>
        <v>-0.89285714285714279</v>
      </c>
      <c r="AF1045" s="51">
        <f t="shared" si="109"/>
        <v>-0.71113997969949816</v>
      </c>
      <c r="AG1045" s="51">
        <f t="shared" si="108"/>
        <v>0.63475596875650886</v>
      </c>
    </row>
    <row r="1046" spans="1:33" s="1" customFormat="1">
      <c r="A1046" s="18">
        <v>39617</v>
      </c>
      <c r="B1046" s="19">
        <v>14301.36</v>
      </c>
      <c r="C1046" s="19">
        <v>14469.99</v>
      </c>
      <c r="D1046" s="19">
        <v>14301.36</v>
      </c>
      <c r="E1046" s="19">
        <v>14452.82</v>
      </c>
      <c r="F1046" s="19">
        <f t="shared" si="104"/>
        <v>0.72269633192691052</v>
      </c>
      <c r="G1046" s="19"/>
      <c r="H1046" s="19"/>
      <c r="I1046" s="19"/>
      <c r="J1046" s="19"/>
      <c r="K1046" s="19"/>
      <c r="L1046" s="19"/>
      <c r="M1046" s="19"/>
      <c r="N1046" s="51">
        <f t="shared" si="105"/>
        <v>0.38183789347668118</v>
      </c>
      <c r="O1046" s="51">
        <f t="shared" si="106"/>
        <v>0.27701632742505966</v>
      </c>
      <c r="Q1046" s="11">
        <v>39617</v>
      </c>
      <c r="R1046" s="10">
        <v>5550</v>
      </c>
      <c r="S1046" s="10">
        <v>5680</v>
      </c>
      <c r="T1046" s="10">
        <v>5550</v>
      </c>
      <c r="U1046" s="10">
        <v>5670</v>
      </c>
      <c r="V1046" s="10">
        <v>8368500</v>
      </c>
      <c r="W1046" s="10">
        <v>5670</v>
      </c>
      <c r="X1046" s="19">
        <f t="shared" si="107"/>
        <v>1.2345679012345678</v>
      </c>
      <c r="AF1046" s="51">
        <f t="shared" si="109"/>
        <v>1.8829011869817234</v>
      </c>
      <c r="AG1046" s="51">
        <f t="shared" si="108"/>
        <v>2.3250736033533204</v>
      </c>
    </row>
    <row r="1047" spans="1:33" s="1" customFormat="1">
      <c r="A1047" s="18">
        <v>39618</v>
      </c>
      <c r="B1047" s="19">
        <v>14324.71</v>
      </c>
      <c r="C1047" s="19">
        <v>14324.71</v>
      </c>
      <c r="D1047" s="19">
        <v>14069.16</v>
      </c>
      <c r="E1047" s="19">
        <v>14130.17</v>
      </c>
      <c r="F1047" s="19">
        <f t="shared" si="104"/>
        <v>-2.2834120183975113</v>
      </c>
      <c r="G1047" s="19"/>
      <c r="H1047" s="19"/>
      <c r="I1047" s="19"/>
      <c r="J1047" s="19"/>
      <c r="K1047" s="19"/>
      <c r="L1047" s="19"/>
      <c r="M1047" s="19"/>
      <c r="N1047" s="51">
        <f t="shared" si="105"/>
        <v>-11.862130556046063</v>
      </c>
      <c r="O1047" s="51">
        <f t="shared" si="106"/>
        <v>27.053093457220143</v>
      </c>
      <c r="Q1047" s="11">
        <v>39618</v>
      </c>
      <c r="R1047" s="10">
        <v>5570</v>
      </c>
      <c r="S1047" s="10">
        <v>5570</v>
      </c>
      <c r="T1047" s="10">
        <v>5450</v>
      </c>
      <c r="U1047" s="10">
        <v>5490</v>
      </c>
      <c r="V1047" s="10">
        <v>10367700</v>
      </c>
      <c r="W1047" s="10">
        <v>5490</v>
      </c>
      <c r="X1047" s="19">
        <f t="shared" si="107"/>
        <v>-3.278688524590164</v>
      </c>
      <c r="AF1047" s="51">
        <f t="shared" si="109"/>
        <v>-35.236605180818529</v>
      </c>
      <c r="AG1047" s="51">
        <f t="shared" si="108"/>
        <v>115.52041676813167</v>
      </c>
    </row>
    <row r="1048" spans="1:33" s="1" customFormat="1">
      <c r="A1048" s="18">
        <v>39619</v>
      </c>
      <c r="B1048" s="19">
        <v>14171.02</v>
      </c>
      <c r="C1048" s="10">
        <v>14190</v>
      </c>
      <c r="D1048" s="19">
        <v>13903.21</v>
      </c>
      <c r="E1048" s="19">
        <v>13942.08</v>
      </c>
      <c r="F1048" s="19">
        <f t="shared" si="104"/>
        <v>-1.3490813422387489</v>
      </c>
      <c r="G1048" s="19"/>
      <c r="H1048" s="19"/>
      <c r="I1048" s="19"/>
      <c r="J1048" s="19"/>
      <c r="K1048" s="19"/>
      <c r="L1048" s="19"/>
      <c r="M1048" s="19"/>
      <c r="N1048" s="51">
        <f t="shared" si="105"/>
        <v>-2.4401798448074206</v>
      </c>
      <c r="O1048" s="51">
        <f t="shared" si="106"/>
        <v>3.2852047912016071</v>
      </c>
      <c r="Q1048" s="11">
        <v>39619</v>
      </c>
      <c r="R1048" s="10">
        <v>5500</v>
      </c>
      <c r="S1048" s="10">
        <v>5540</v>
      </c>
      <c r="T1048" s="10">
        <v>5380</v>
      </c>
      <c r="U1048" s="10">
        <v>5410</v>
      </c>
      <c r="V1048" s="10">
        <v>10716600</v>
      </c>
      <c r="W1048" s="10">
        <v>5410</v>
      </c>
      <c r="X1048" s="19">
        <f t="shared" si="107"/>
        <v>-1.478743068391867</v>
      </c>
      <c r="AF1048" s="51">
        <f t="shared" si="109"/>
        <v>-3.2317830169800237</v>
      </c>
      <c r="AG1048" s="51">
        <f t="shared" si="108"/>
        <v>4.7781112706718192</v>
      </c>
    </row>
    <row r="1049" spans="1:33" s="1" customFormat="1">
      <c r="A1049" s="18">
        <v>39622</v>
      </c>
      <c r="B1049" s="19">
        <v>13769.44</v>
      </c>
      <c r="C1049" s="19">
        <v>13920.75</v>
      </c>
      <c r="D1049" s="19">
        <v>13667.84</v>
      </c>
      <c r="E1049" s="19">
        <v>13857.47</v>
      </c>
      <c r="F1049" s="19">
        <f t="shared" si="104"/>
        <v>-0.61057321430247069</v>
      </c>
      <c r="G1049" s="19"/>
      <c r="H1049" s="19"/>
      <c r="I1049" s="19"/>
      <c r="J1049" s="19"/>
      <c r="K1049" s="19"/>
      <c r="L1049" s="19"/>
      <c r="M1049" s="19"/>
      <c r="N1049" s="51">
        <f t="shared" si="105"/>
        <v>-0.22452073974188275</v>
      </c>
      <c r="O1049" s="51">
        <f t="shared" si="106"/>
        <v>0.13646102191694537</v>
      </c>
      <c r="Q1049" s="11">
        <v>39622</v>
      </c>
      <c r="R1049" s="10">
        <v>5280</v>
      </c>
      <c r="S1049" s="10">
        <v>5330</v>
      </c>
      <c r="T1049" s="10">
        <v>5250</v>
      </c>
      <c r="U1049" s="10">
        <v>5310</v>
      </c>
      <c r="V1049" s="10">
        <v>8230900</v>
      </c>
      <c r="W1049" s="10">
        <v>5310</v>
      </c>
      <c r="X1049" s="19">
        <f t="shared" si="107"/>
        <v>-1.8832391713747645</v>
      </c>
      <c r="AF1049" s="51">
        <f t="shared" si="109"/>
        <v>-6.6762278909133421</v>
      </c>
      <c r="AG1049" s="51">
        <f t="shared" si="108"/>
        <v>12.571146002357148</v>
      </c>
    </row>
    <row r="1050" spans="1:33" s="1" customFormat="1">
      <c r="A1050" s="18">
        <v>39623</v>
      </c>
      <c r="B1050" s="19">
        <v>13766.28</v>
      </c>
      <c r="C1050" s="19">
        <v>13877.49</v>
      </c>
      <c r="D1050" s="19">
        <v>13738.39</v>
      </c>
      <c r="E1050" s="19">
        <v>13849.56</v>
      </c>
      <c r="F1050" s="19">
        <f t="shared" si="104"/>
        <v>-5.711372780073775E-2</v>
      </c>
      <c r="G1050" s="19"/>
      <c r="H1050" s="19"/>
      <c r="I1050" s="19"/>
      <c r="J1050" s="19"/>
      <c r="K1050" s="19"/>
      <c r="L1050" s="19"/>
      <c r="M1050" s="19"/>
      <c r="N1050" s="51">
        <f t="shared" si="105"/>
        <v>-1.603557708620086E-4</v>
      </c>
      <c r="O1050" s="51">
        <f t="shared" si="106"/>
        <v>8.7118981972595568E-6</v>
      </c>
      <c r="Q1050" s="11">
        <v>39623</v>
      </c>
      <c r="R1050" s="10">
        <v>5250</v>
      </c>
      <c r="S1050" s="10">
        <v>5290</v>
      </c>
      <c r="T1050" s="10">
        <v>5210</v>
      </c>
      <c r="U1050" s="10">
        <v>5230</v>
      </c>
      <c r="V1050" s="10">
        <v>11116900</v>
      </c>
      <c r="W1050" s="10">
        <v>5230</v>
      </c>
      <c r="X1050" s="19">
        <f t="shared" si="107"/>
        <v>-1.5296367112810707</v>
      </c>
      <c r="AF1050" s="51">
        <f t="shared" si="109"/>
        <v>-3.5771468968338742</v>
      </c>
      <c r="AG1050" s="51">
        <f t="shared" si="108"/>
        <v>5.4707772631369078</v>
      </c>
    </row>
    <row r="1051" spans="1:33" s="1" customFormat="1">
      <c r="A1051" s="18">
        <v>39624</v>
      </c>
      <c r="B1051" s="19">
        <v>13820.78</v>
      </c>
      <c r="C1051" s="19">
        <v>13833.23</v>
      </c>
      <c r="D1051" s="19">
        <v>13635.68</v>
      </c>
      <c r="E1051" s="19">
        <v>13829.92</v>
      </c>
      <c r="F1051" s="19">
        <f t="shared" si="104"/>
        <v>-0.14201094438723735</v>
      </c>
      <c r="G1051" s="19"/>
      <c r="H1051" s="19"/>
      <c r="I1051" s="19"/>
      <c r="J1051" s="19"/>
      <c r="K1051" s="19"/>
      <c r="L1051" s="19"/>
      <c r="M1051" s="19"/>
      <c r="N1051" s="51">
        <f t="shared" si="105"/>
        <v>-2.6987269849120159E-3</v>
      </c>
      <c r="O1051" s="51">
        <f t="shared" si="106"/>
        <v>3.7573236159274347E-4</v>
      </c>
      <c r="Q1051" s="11">
        <v>39624</v>
      </c>
      <c r="R1051" s="10">
        <v>5180</v>
      </c>
      <c r="S1051" s="10">
        <v>5190</v>
      </c>
      <c r="T1051" s="10">
        <v>5070</v>
      </c>
      <c r="U1051" s="10">
        <v>5160</v>
      </c>
      <c r="V1051" s="10">
        <v>13619000</v>
      </c>
      <c r="W1051" s="10">
        <v>5160</v>
      </c>
      <c r="X1051" s="19">
        <f t="shared" si="107"/>
        <v>-1.3565891472868217</v>
      </c>
      <c r="AF1051" s="51">
        <f t="shared" si="109"/>
        <v>-2.4950990669800786</v>
      </c>
      <c r="AG1051" s="51">
        <f t="shared" si="108"/>
        <v>3.3841561337440536</v>
      </c>
    </row>
    <row r="1052" spans="1:33" s="1" customFormat="1">
      <c r="A1052" s="18">
        <v>39625</v>
      </c>
      <c r="B1052" s="19">
        <v>13845.41</v>
      </c>
      <c r="C1052" s="19">
        <v>13950.56</v>
      </c>
      <c r="D1052" s="19">
        <v>13798.05</v>
      </c>
      <c r="E1052" s="19">
        <v>13822.32</v>
      </c>
      <c r="F1052" s="19">
        <f t="shared" si="104"/>
        <v>-5.4983533878541109E-2</v>
      </c>
      <c r="G1052" s="19"/>
      <c r="H1052" s="19"/>
      <c r="I1052" s="19"/>
      <c r="J1052" s="19"/>
      <c r="K1052" s="19"/>
      <c r="L1052" s="19"/>
      <c r="M1052" s="19"/>
      <c r="N1052" s="51">
        <f t="shared" si="105"/>
        <v>-1.4222329589683806E-4</v>
      </c>
      <c r="O1052" s="51">
        <f t="shared" si="106"/>
        <v>7.4238237337596102E-6</v>
      </c>
      <c r="Q1052" s="11">
        <v>39625</v>
      </c>
      <c r="R1052" s="10">
        <v>5160</v>
      </c>
      <c r="S1052" s="10">
        <v>5210</v>
      </c>
      <c r="T1052" s="10">
        <v>5140</v>
      </c>
      <c r="U1052" s="10">
        <v>5170</v>
      </c>
      <c r="V1052" s="10">
        <v>10474200</v>
      </c>
      <c r="W1052" s="10">
        <v>5170</v>
      </c>
      <c r="X1052" s="19">
        <f t="shared" si="107"/>
        <v>0.19342359767891684</v>
      </c>
      <c r="AF1052" s="51">
        <f t="shared" si="109"/>
        <v>7.2665954739748739E-3</v>
      </c>
      <c r="AG1052" s="51">
        <f t="shared" si="108"/>
        <v>1.4074770174020235E-3</v>
      </c>
    </row>
    <row r="1053" spans="1:33" s="1" customFormat="1">
      <c r="A1053" s="18">
        <v>39626</v>
      </c>
      <c r="B1053" s="19">
        <v>13605.26</v>
      </c>
      <c r="C1053" s="19">
        <v>13605.56</v>
      </c>
      <c r="D1053" s="19">
        <v>13453.35</v>
      </c>
      <c r="E1053" s="19">
        <v>13544.36</v>
      </c>
      <c r="F1053" s="19">
        <f t="shared" si="104"/>
        <v>-2.0522195216311374</v>
      </c>
      <c r="G1053" s="19"/>
      <c r="H1053" s="19"/>
      <c r="I1053" s="19"/>
      <c r="J1053" s="19"/>
      <c r="K1053" s="19"/>
      <c r="L1053" s="19"/>
      <c r="M1053" s="19"/>
      <c r="N1053" s="51">
        <f t="shared" si="105"/>
        <v>-8.6079955896418205</v>
      </c>
      <c r="O1053" s="51">
        <f t="shared" si="106"/>
        <v>17.64152188325378</v>
      </c>
      <c r="Q1053" s="11">
        <v>39626</v>
      </c>
      <c r="R1053" s="10">
        <v>5050</v>
      </c>
      <c r="S1053" s="10">
        <v>5080</v>
      </c>
      <c r="T1053" s="10">
        <v>5030</v>
      </c>
      <c r="U1053" s="10">
        <v>5070</v>
      </c>
      <c r="V1053" s="10">
        <v>13051500</v>
      </c>
      <c r="W1053" s="10">
        <v>5070</v>
      </c>
      <c r="X1053" s="19">
        <f t="shared" si="107"/>
        <v>-1.9723865877712032</v>
      </c>
      <c r="AF1053" s="51">
        <f t="shared" si="109"/>
        <v>-7.6700679776354264</v>
      </c>
      <c r="AG1053" s="51">
        <f t="shared" si="108"/>
        <v>15.126285179402688</v>
      </c>
    </row>
    <row r="1054" spans="1:33" s="1" customFormat="1">
      <c r="A1054" s="18">
        <v>39629</v>
      </c>
      <c r="B1054" s="19">
        <v>13584.51</v>
      </c>
      <c r="C1054" s="19">
        <v>13598.48</v>
      </c>
      <c r="D1054" s="19">
        <v>13454.28</v>
      </c>
      <c r="E1054" s="19">
        <v>13481.38</v>
      </c>
      <c r="F1054" s="19">
        <f t="shared" si="104"/>
        <v>-0.46716285721492451</v>
      </c>
      <c r="G1054" s="19"/>
      <c r="H1054" s="19"/>
      <c r="I1054" s="19"/>
      <c r="J1054" s="19"/>
      <c r="K1054" s="19"/>
      <c r="L1054" s="19"/>
      <c r="M1054" s="19"/>
      <c r="N1054" s="51">
        <f t="shared" si="105"/>
        <v>-0.10014148799929615</v>
      </c>
      <c r="O1054" s="51">
        <f t="shared" si="106"/>
        <v>4.6503472860719923E-2</v>
      </c>
      <c r="Q1054" s="11">
        <v>39629</v>
      </c>
      <c r="R1054" s="10">
        <v>5070</v>
      </c>
      <c r="S1054" s="10">
        <v>5100</v>
      </c>
      <c r="T1054" s="10">
        <v>5000</v>
      </c>
      <c r="U1054" s="10">
        <v>5010</v>
      </c>
      <c r="V1054" s="10">
        <v>9945600</v>
      </c>
      <c r="W1054" s="10">
        <v>5010</v>
      </c>
      <c r="X1054" s="19">
        <f t="shared" si="107"/>
        <v>-1.1976047904191618</v>
      </c>
      <c r="AF1054" s="51">
        <f t="shared" si="109"/>
        <v>-1.7165213192167526</v>
      </c>
      <c r="AG1054" s="51">
        <f t="shared" si="108"/>
        <v>2.0552544741963126</v>
      </c>
    </row>
    <row r="1055" spans="1:33" s="1" customFormat="1">
      <c r="A1055" s="18">
        <v>39630</v>
      </c>
      <c r="B1055" s="19">
        <v>13514.86</v>
      </c>
      <c r="C1055" s="19">
        <v>13576.41</v>
      </c>
      <c r="D1055" s="19">
        <v>13448.35</v>
      </c>
      <c r="E1055" s="19">
        <v>13463.2</v>
      </c>
      <c r="F1055" s="19">
        <f t="shared" si="104"/>
        <v>-0.13503476142372151</v>
      </c>
      <c r="G1055" s="19"/>
      <c r="H1055" s="19"/>
      <c r="I1055" s="19"/>
      <c r="J1055" s="19"/>
      <c r="K1055" s="19"/>
      <c r="L1055" s="19"/>
      <c r="M1055" s="19"/>
      <c r="N1055" s="51">
        <f t="shared" si="105"/>
        <v>-2.3130394687429154E-3</v>
      </c>
      <c r="O1055" s="51">
        <f t="shared" si="106"/>
        <v>3.0589853090946139E-4</v>
      </c>
      <c r="Q1055" s="11">
        <v>39630</v>
      </c>
      <c r="R1055" s="10">
        <v>5020</v>
      </c>
      <c r="S1055" s="10">
        <v>5110</v>
      </c>
      <c r="T1055" s="10">
        <v>5010</v>
      </c>
      <c r="U1055" s="10">
        <v>5010</v>
      </c>
      <c r="V1055" s="10">
        <v>8486900</v>
      </c>
      <c r="W1055" s="10">
        <v>5010</v>
      </c>
      <c r="X1055" s="19">
        <f t="shared" si="107"/>
        <v>0</v>
      </c>
      <c r="AF1055" s="51">
        <f t="shared" si="109"/>
        <v>1.9205286566845341E-11</v>
      </c>
      <c r="AG1055" s="51">
        <f t="shared" si="108"/>
        <v>5.1431326109964725E-15</v>
      </c>
    </row>
    <row r="1056" spans="1:33" s="1" customFormat="1">
      <c r="A1056" s="18">
        <v>39631</v>
      </c>
      <c r="B1056" s="19">
        <v>13489.87</v>
      </c>
      <c r="C1056" s="19">
        <v>13489.87</v>
      </c>
      <c r="D1056" s="19">
        <v>13247.05</v>
      </c>
      <c r="E1056" s="19">
        <v>13286.37</v>
      </c>
      <c r="F1056" s="19">
        <f t="shared" si="104"/>
        <v>-1.3309128076366976</v>
      </c>
      <c r="G1056" s="19"/>
      <c r="H1056" s="19"/>
      <c r="I1056" s="19"/>
      <c r="J1056" s="19"/>
      <c r="K1056" s="19"/>
      <c r="L1056" s="19"/>
      <c r="M1056" s="19"/>
      <c r="N1056" s="51">
        <f t="shared" si="105"/>
        <v>-2.3427149302215282</v>
      </c>
      <c r="O1056" s="51">
        <f t="shared" si="106"/>
        <v>3.1114244522324248</v>
      </c>
      <c r="Q1056" s="11">
        <v>39631</v>
      </c>
      <c r="R1056" s="10">
        <v>5030</v>
      </c>
      <c r="S1056" s="10">
        <v>5050</v>
      </c>
      <c r="T1056" s="10">
        <v>4920</v>
      </c>
      <c r="U1056" s="10">
        <v>4940</v>
      </c>
      <c r="V1056" s="10">
        <v>12349700</v>
      </c>
      <c r="W1056" s="10">
        <v>4940</v>
      </c>
      <c r="X1056" s="19">
        <f t="shared" si="107"/>
        <v>-1.417004048582996</v>
      </c>
      <c r="AF1056" s="51">
        <f t="shared" si="109"/>
        <v>-2.8435902715178814</v>
      </c>
      <c r="AG1056" s="51">
        <f t="shared" si="108"/>
        <v>4.0286174201635356</v>
      </c>
    </row>
    <row r="1057" spans="1:33" s="1" customFormat="1">
      <c r="A1057" s="18">
        <v>39632</v>
      </c>
      <c r="B1057" s="19">
        <v>13161.78</v>
      </c>
      <c r="C1057" s="19">
        <v>13326.95</v>
      </c>
      <c r="D1057" s="19">
        <v>13118.89</v>
      </c>
      <c r="E1057" s="19">
        <v>13265.4</v>
      </c>
      <c r="F1057" s="19">
        <f t="shared" si="104"/>
        <v>-0.15808041973857678</v>
      </c>
      <c r="G1057" s="19"/>
      <c r="H1057" s="19"/>
      <c r="I1057" s="19"/>
      <c r="J1057" s="19"/>
      <c r="K1057" s="19"/>
      <c r="L1057" s="19"/>
      <c r="M1057" s="19"/>
      <c r="N1057" s="51">
        <f t="shared" si="105"/>
        <v>-3.7451958804111678E-3</v>
      </c>
      <c r="O1057" s="51">
        <f t="shared" si="106"/>
        <v>5.8161113964161121E-4</v>
      </c>
      <c r="Q1057" s="11">
        <v>39632</v>
      </c>
      <c r="R1057" s="10">
        <v>4870</v>
      </c>
      <c r="S1057" s="10">
        <v>4920</v>
      </c>
      <c r="T1057" s="10">
        <v>4830</v>
      </c>
      <c r="U1057" s="10">
        <v>4900</v>
      </c>
      <c r="V1057" s="10">
        <v>15754800</v>
      </c>
      <c r="W1057" s="10">
        <v>4900</v>
      </c>
      <c r="X1057" s="19">
        <f t="shared" si="107"/>
        <v>-0.81632653061224492</v>
      </c>
      <c r="AF1057" s="51">
        <f t="shared" si="109"/>
        <v>-0.54345582732251541</v>
      </c>
      <c r="AG1057" s="51">
        <f t="shared" si="108"/>
        <v>0.4434918738091429</v>
      </c>
    </row>
    <row r="1058" spans="1:33" s="1" customFormat="1">
      <c r="A1058" s="18">
        <v>39633</v>
      </c>
      <c r="B1058" s="19">
        <v>13285.49</v>
      </c>
      <c r="C1058" s="19">
        <v>13288.55</v>
      </c>
      <c r="D1058" s="19">
        <v>13135.46</v>
      </c>
      <c r="E1058" s="19">
        <v>13237.89</v>
      </c>
      <c r="F1058" s="19">
        <f t="shared" si="104"/>
        <v>-0.20781257436041708</v>
      </c>
      <c r="G1058" s="19"/>
      <c r="H1058" s="19"/>
      <c r="I1058" s="19"/>
      <c r="J1058" s="19"/>
      <c r="K1058" s="19"/>
      <c r="L1058" s="19"/>
      <c r="M1058" s="19"/>
      <c r="N1058" s="51">
        <f t="shared" si="105"/>
        <v>-8.618580805812957E-3</v>
      </c>
      <c r="O1058" s="51">
        <f t="shared" si="106"/>
        <v>1.7670452750673171E-3</v>
      </c>
      <c r="Q1058" s="11">
        <v>39633</v>
      </c>
      <c r="R1058" s="10">
        <v>4920</v>
      </c>
      <c r="S1058" s="10">
        <v>4940</v>
      </c>
      <c r="T1058" s="10">
        <v>4860</v>
      </c>
      <c r="U1058" s="10">
        <v>4920</v>
      </c>
      <c r="V1058" s="10">
        <v>8479400</v>
      </c>
      <c r="W1058" s="10">
        <v>4920</v>
      </c>
      <c r="X1058" s="19">
        <f t="shared" si="107"/>
        <v>0.40650406504065045</v>
      </c>
      <c r="AF1058" s="51">
        <f t="shared" si="109"/>
        <v>6.7305834437308698E-2</v>
      </c>
      <c r="AG1058" s="51">
        <f t="shared" si="108"/>
        <v>2.737811965102455E-2</v>
      </c>
    </row>
    <row r="1059" spans="1:33" s="1" customFormat="1">
      <c r="A1059" s="18">
        <v>39636</v>
      </c>
      <c r="B1059" s="19">
        <v>13212.8</v>
      </c>
      <c r="C1059" s="19">
        <v>13409.3</v>
      </c>
      <c r="D1059" s="19">
        <v>13169.55</v>
      </c>
      <c r="E1059" s="19">
        <v>13360.04</v>
      </c>
      <c r="F1059" s="19">
        <f t="shared" si="104"/>
        <v>0.9142936697794426</v>
      </c>
      <c r="G1059" s="19"/>
      <c r="H1059" s="19"/>
      <c r="I1059" s="19"/>
      <c r="J1059" s="19"/>
      <c r="K1059" s="19"/>
      <c r="L1059" s="19"/>
      <c r="M1059" s="19"/>
      <c r="N1059" s="51">
        <f t="shared" si="105"/>
        <v>0.77129410982353697</v>
      </c>
      <c r="O1059" s="51">
        <f t="shared" si="106"/>
        <v>0.70733750529117534</v>
      </c>
      <c r="Q1059" s="11">
        <v>39636</v>
      </c>
      <c r="R1059" s="10">
        <v>4930</v>
      </c>
      <c r="S1059" s="10">
        <v>5000</v>
      </c>
      <c r="T1059" s="10">
        <v>4870</v>
      </c>
      <c r="U1059" s="10">
        <v>4990</v>
      </c>
      <c r="V1059" s="10">
        <v>8269000</v>
      </c>
      <c r="W1059" s="10">
        <v>4990</v>
      </c>
      <c r="X1059" s="19">
        <f t="shared" si="107"/>
        <v>1.402805611222445</v>
      </c>
      <c r="AF1059" s="51">
        <f t="shared" si="109"/>
        <v>2.7621113463529952</v>
      </c>
      <c r="AG1059" s="51">
        <f t="shared" si="108"/>
        <v>3.8754449827005142</v>
      </c>
    </row>
    <row r="1060" spans="1:33" s="1" customFormat="1">
      <c r="A1060" s="18">
        <v>39637</v>
      </c>
      <c r="B1060" s="19">
        <v>13286.5</v>
      </c>
      <c r="C1060" s="19">
        <v>13294.97</v>
      </c>
      <c r="D1060" s="19">
        <v>12984.54</v>
      </c>
      <c r="E1060" s="19">
        <v>13033.1</v>
      </c>
      <c r="F1060" s="19">
        <f t="shared" si="104"/>
        <v>-2.5085359584442726</v>
      </c>
      <c r="G1060" s="19"/>
      <c r="H1060" s="19"/>
      <c r="I1060" s="19"/>
      <c r="J1060" s="19"/>
      <c r="K1060" s="19"/>
      <c r="L1060" s="19"/>
      <c r="M1060" s="19"/>
      <c r="N1060" s="51">
        <f t="shared" si="105"/>
        <v>-15.73307556093892</v>
      </c>
      <c r="O1060" s="51">
        <f t="shared" si="106"/>
        <v>39.423166533792497</v>
      </c>
      <c r="Q1060" s="11">
        <v>39637</v>
      </c>
      <c r="R1060" s="10">
        <v>5000</v>
      </c>
      <c r="S1060" s="10">
        <v>5020</v>
      </c>
      <c r="T1060" s="10">
        <v>4910</v>
      </c>
      <c r="U1060" s="10">
        <v>4930</v>
      </c>
      <c r="V1060" s="10">
        <v>9960600</v>
      </c>
      <c r="W1060" s="10">
        <v>4930</v>
      </c>
      <c r="X1060" s="19">
        <f t="shared" si="107"/>
        <v>-1.2170385395537524</v>
      </c>
      <c r="AF1060" s="51">
        <f t="shared" si="109"/>
        <v>-1.8014668494855941</v>
      </c>
      <c r="AG1060" s="51">
        <f t="shared" si="108"/>
        <v>2.1919721547759234</v>
      </c>
    </row>
    <row r="1061" spans="1:33" s="1" customFormat="1">
      <c r="A1061" s="18">
        <v>39638</v>
      </c>
      <c r="B1061" s="19">
        <v>13169.89</v>
      </c>
      <c r="C1061" s="19">
        <v>13284.65</v>
      </c>
      <c r="D1061" s="19">
        <v>13038.77</v>
      </c>
      <c r="E1061" s="19">
        <v>13052.13</v>
      </c>
      <c r="F1061" s="19">
        <f t="shared" si="104"/>
        <v>0.14579995755481165</v>
      </c>
      <c r="G1061" s="19"/>
      <c r="H1061" s="19"/>
      <c r="I1061" s="19"/>
      <c r="J1061" s="19"/>
      <c r="K1061" s="19"/>
      <c r="L1061" s="19"/>
      <c r="M1061" s="19"/>
      <c r="N1061" s="51">
        <f t="shared" si="105"/>
        <v>3.2803939382411592E-3</v>
      </c>
      <c r="O1061" s="51">
        <f t="shared" si="106"/>
        <v>4.8741774292047863E-4</v>
      </c>
      <c r="Q1061" s="11">
        <v>39638</v>
      </c>
      <c r="R1061" s="10">
        <v>4990</v>
      </c>
      <c r="S1061" s="10">
        <v>5050</v>
      </c>
      <c r="T1061" s="10">
        <v>4920</v>
      </c>
      <c r="U1061" s="10">
        <v>4930</v>
      </c>
      <c r="V1061" s="10">
        <v>7387500</v>
      </c>
      <c r="W1061" s="10">
        <v>4930</v>
      </c>
      <c r="X1061" s="19">
        <f t="shared" si="107"/>
        <v>0</v>
      </c>
      <c r="AF1061" s="51">
        <f t="shared" si="109"/>
        <v>1.9205286566845341E-11</v>
      </c>
      <c r="AG1061" s="51">
        <f t="shared" si="108"/>
        <v>5.1431326109964725E-15</v>
      </c>
    </row>
    <row r="1062" spans="1:33" s="1" customFormat="1">
      <c r="A1062" s="18">
        <v>39639</v>
      </c>
      <c r="B1062" s="19">
        <v>12934.31</v>
      </c>
      <c r="C1062" s="19">
        <v>13139.85</v>
      </c>
      <c r="D1062" s="19">
        <v>12930.32</v>
      </c>
      <c r="E1062" s="19">
        <v>13067.21</v>
      </c>
      <c r="F1062" s="19">
        <f t="shared" si="104"/>
        <v>0.11540336460499163</v>
      </c>
      <c r="G1062" s="19"/>
      <c r="H1062" s="19"/>
      <c r="I1062" s="19"/>
      <c r="J1062" s="19"/>
      <c r="K1062" s="19"/>
      <c r="L1062" s="19"/>
      <c r="M1062" s="19"/>
      <c r="N1062" s="51">
        <f t="shared" si="105"/>
        <v>1.6509199445450572E-3</v>
      </c>
      <c r="O1062" s="51">
        <f t="shared" si="106"/>
        <v>1.9511980455553583E-4</v>
      </c>
      <c r="Q1062" s="11">
        <v>39639</v>
      </c>
      <c r="R1062" s="10">
        <v>4900</v>
      </c>
      <c r="S1062" s="10">
        <v>5010</v>
      </c>
      <c r="T1062" s="10">
        <v>4900</v>
      </c>
      <c r="U1062" s="10">
        <v>4980</v>
      </c>
      <c r="V1062" s="10">
        <v>6660400</v>
      </c>
      <c r="W1062" s="10">
        <v>4980</v>
      </c>
      <c r="X1062" s="19">
        <f t="shared" si="107"/>
        <v>1.0040160642570282</v>
      </c>
      <c r="AF1062" s="51">
        <f t="shared" si="109"/>
        <v>1.0129067190700012</v>
      </c>
      <c r="AG1062" s="51">
        <f t="shared" si="108"/>
        <v>1.0172458716847232</v>
      </c>
    </row>
    <row r="1063" spans="1:33" s="1" customFormat="1">
      <c r="A1063" s="18">
        <v>39640</v>
      </c>
      <c r="B1063" s="19">
        <v>13063.5</v>
      </c>
      <c r="C1063" s="19">
        <v>13164.1</v>
      </c>
      <c r="D1063" s="19">
        <v>12918.22</v>
      </c>
      <c r="E1063" s="19">
        <v>13039.69</v>
      </c>
      <c r="F1063" s="19">
        <f t="shared" si="104"/>
        <v>-0.21104796202976156</v>
      </c>
      <c r="G1063" s="19"/>
      <c r="H1063" s="19"/>
      <c r="I1063" s="19"/>
      <c r="J1063" s="19"/>
      <c r="K1063" s="19"/>
      <c r="L1063" s="19"/>
      <c r="M1063" s="19"/>
      <c r="N1063" s="51">
        <f t="shared" si="105"/>
        <v>-9.0330637644751612E-3</v>
      </c>
      <c r="O1063" s="51">
        <f t="shared" si="106"/>
        <v>1.8812511044682546E-3</v>
      </c>
      <c r="Q1063" s="11">
        <v>39640</v>
      </c>
      <c r="R1063" s="10">
        <v>4980</v>
      </c>
      <c r="S1063" s="10">
        <v>4980</v>
      </c>
      <c r="T1063" s="10">
        <v>4870</v>
      </c>
      <c r="U1063" s="10">
        <v>4890</v>
      </c>
      <c r="V1063" s="10">
        <v>13042300</v>
      </c>
      <c r="W1063" s="10">
        <v>4890</v>
      </c>
      <c r="X1063" s="19">
        <f t="shared" si="107"/>
        <v>-1.8404907975460123</v>
      </c>
      <c r="AF1063" s="51">
        <f t="shared" si="109"/>
        <v>-6.2317692388003323</v>
      </c>
      <c r="AG1063" s="51">
        <f t="shared" si="108"/>
        <v>11.467845082635606</v>
      </c>
    </row>
    <row r="1064" spans="1:33" s="1" customFormat="1">
      <c r="A1064" s="18">
        <v>39643</v>
      </c>
      <c r="B1064" s="19">
        <v>13022.29</v>
      </c>
      <c r="C1064" s="19">
        <v>13185.9</v>
      </c>
      <c r="D1064" s="19">
        <v>12969.93</v>
      </c>
      <c r="E1064" s="19">
        <v>13010.16</v>
      </c>
      <c r="F1064" s="19">
        <f t="shared" si="104"/>
        <v>-0.2269764553241517</v>
      </c>
      <c r="G1064" s="19"/>
      <c r="H1064" s="19"/>
      <c r="I1064" s="19"/>
      <c r="J1064" s="19"/>
      <c r="K1064" s="19"/>
      <c r="L1064" s="19"/>
      <c r="M1064" s="19"/>
      <c r="N1064" s="51">
        <f t="shared" si="105"/>
        <v>-1.1268242798363175E-2</v>
      </c>
      <c r="O1064" s="51">
        <f t="shared" si="106"/>
        <v>2.5262418666172968E-3</v>
      </c>
      <c r="Q1064" s="11">
        <v>39643</v>
      </c>
      <c r="R1064" s="10">
        <v>4850</v>
      </c>
      <c r="S1064" s="10">
        <v>4890</v>
      </c>
      <c r="T1064" s="10">
        <v>4800</v>
      </c>
      <c r="U1064" s="10">
        <v>4800</v>
      </c>
      <c r="V1064" s="10">
        <v>10671800</v>
      </c>
      <c r="W1064" s="10">
        <v>4800</v>
      </c>
      <c r="X1064" s="19">
        <f t="shared" si="107"/>
        <v>-1.875</v>
      </c>
      <c r="AF1064" s="51">
        <f t="shared" si="109"/>
        <v>-6.5889728489426291</v>
      </c>
      <c r="AG1064" s="51">
        <f t="shared" si="108"/>
        <v>12.352559579636125</v>
      </c>
    </row>
    <row r="1065" spans="1:33" s="1" customFormat="1">
      <c r="A1065" s="18">
        <v>39644</v>
      </c>
      <c r="B1065" s="19">
        <v>12902.13</v>
      </c>
      <c r="C1065" s="19">
        <v>12902.13</v>
      </c>
      <c r="D1065" s="19">
        <v>12715.81</v>
      </c>
      <c r="E1065" s="19">
        <v>12754.56</v>
      </c>
      <c r="F1065" s="19">
        <f t="shared" si="104"/>
        <v>-2.0039891615234109</v>
      </c>
      <c r="G1065" s="19"/>
      <c r="H1065" s="19"/>
      <c r="I1065" s="19"/>
      <c r="J1065" s="19"/>
      <c r="K1065" s="19"/>
      <c r="L1065" s="19"/>
      <c r="M1065" s="19"/>
      <c r="N1065" s="51">
        <f t="shared" si="105"/>
        <v>-8.0144566299144469</v>
      </c>
      <c r="O1065" s="51">
        <f t="shared" si="106"/>
        <v>16.038562619232145</v>
      </c>
      <c r="Q1065" s="11">
        <v>39644</v>
      </c>
      <c r="R1065" s="10">
        <v>4730</v>
      </c>
      <c r="S1065" s="10">
        <v>4740</v>
      </c>
      <c r="T1065" s="10">
        <v>4630</v>
      </c>
      <c r="U1065" s="10">
        <v>4680</v>
      </c>
      <c r="V1065" s="10">
        <v>10690500</v>
      </c>
      <c r="W1065" s="10">
        <v>4680</v>
      </c>
      <c r="X1065" s="19">
        <f t="shared" si="107"/>
        <v>-2.5641025641025639</v>
      </c>
      <c r="AF1065" s="51">
        <f t="shared" si="109"/>
        <v>-16.852723568339226</v>
      </c>
      <c r="AG1065" s="51">
        <f t="shared" si="108"/>
        <v>43.207598592166896</v>
      </c>
    </row>
    <row r="1066" spans="1:33" s="1" customFormat="1">
      <c r="A1066" s="18">
        <v>39645</v>
      </c>
      <c r="B1066" s="19">
        <v>12725.12</v>
      </c>
      <c r="C1066" s="19">
        <v>12815.4</v>
      </c>
      <c r="D1066" s="19">
        <v>12671.34</v>
      </c>
      <c r="E1066" s="19">
        <v>12760.8</v>
      </c>
      <c r="F1066" s="19">
        <f t="shared" si="104"/>
        <v>4.889975550122079E-2</v>
      </c>
      <c r="G1066" s="19"/>
      <c r="H1066" s="19"/>
      <c r="I1066" s="19"/>
      <c r="J1066" s="19"/>
      <c r="K1066" s="19"/>
      <c r="L1066" s="19"/>
      <c r="M1066" s="19"/>
      <c r="N1066" s="51">
        <f t="shared" si="105"/>
        <v>1.3806754925560456E-4</v>
      </c>
      <c r="O1066" s="51">
        <f t="shared" si="106"/>
        <v>7.1360106260585268E-6</v>
      </c>
      <c r="Q1066" s="11">
        <v>39645</v>
      </c>
      <c r="R1066" s="10">
        <v>4630</v>
      </c>
      <c r="S1066" s="10">
        <v>4710</v>
      </c>
      <c r="T1066" s="10">
        <v>4580</v>
      </c>
      <c r="U1066" s="10">
        <v>4640</v>
      </c>
      <c r="V1066" s="10">
        <v>10500000</v>
      </c>
      <c r="W1066" s="10">
        <v>4640</v>
      </c>
      <c r="X1066" s="19">
        <f t="shared" si="107"/>
        <v>-0.86206896551724133</v>
      </c>
      <c r="AF1066" s="51">
        <f t="shared" si="109"/>
        <v>-0.64006080692573863</v>
      </c>
      <c r="AG1066" s="51">
        <f t="shared" si="108"/>
        <v>0.55160515084796857</v>
      </c>
    </row>
    <row r="1067" spans="1:33" s="1" customFormat="1">
      <c r="A1067" s="18">
        <v>39646</v>
      </c>
      <c r="B1067" s="19">
        <v>12889.8</v>
      </c>
      <c r="C1067" s="19">
        <v>12929.74</v>
      </c>
      <c r="D1067" s="19">
        <v>12852.93</v>
      </c>
      <c r="E1067" s="19">
        <v>12887.95</v>
      </c>
      <c r="F1067" s="19">
        <f t="shared" si="104"/>
        <v>0.98658048797521292</v>
      </c>
      <c r="G1067" s="19"/>
      <c r="H1067" s="19"/>
      <c r="I1067" s="19"/>
      <c r="J1067" s="19"/>
      <c r="K1067" s="19"/>
      <c r="L1067" s="19"/>
      <c r="M1067" s="19"/>
      <c r="N1067" s="51">
        <f t="shared" si="105"/>
        <v>0.9684350310887353</v>
      </c>
      <c r="O1067" s="51">
        <f t="shared" si="106"/>
        <v>0.95813635913460005</v>
      </c>
      <c r="Q1067" s="11">
        <v>39646</v>
      </c>
      <c r="R1067" s="10">
        <v>4740</v>
      </c>
      <c r="S1067" s="10">
        <v>4770</v>
      </c>
      <c r="T1067" s="10">
        <v>4640</v>
      </c>
      <c r="U1067" s="10">
        <v>4680</v>
      </c>
      <c r="V1067" s="10">
        <v>8393500</v>
      </c>
      <c r="W1067" s="10">
        <v>4680</v>
      </c>
      <c r="X1067" s="19">
        <f t="shared" si="107"/>
        <v>0.85470085470085477</v>
      </c>
      <c r="AF1067" s="51">
        <f t="shared" si="109"/>
        <v>0.62495763000334092</v>
      </c>
      <c r="AG1067" s="51">
        <f t="shared" si="108"/>
        <v>0.53431918276544899</v>
      </c>
    </row>
    <row r="1068" spans="1:33" s="1" customFormat="1">
      <c r="A1068" s="18">
        <v>39647</v>
      </c>
      <c r="B1068" s="19">
        <v>12976.22</v>
      </c>
      <c r="C1068" s="19">
        <v>12999.64</v>
      </c>
      <c r="D1068" s="19">
        <v>12762.33</v>
      </c>
      <c r="E1068" s="19">
        <v>12803.7</v>
      </c>
      <c r="F1068" s="19">
        <f t="shared" si="104"/>
        <v>-0.65801291814084995</v>
      </c>
      <c r="G1068" s="19"/>
      <c r="H1068" s="19"/>
      <c r="I1068" s="19"/>
      <c r="J1068" s="19"/>
      <c r="K1068" s="19"/>
      <c r="L1068" s="19"/>
      <c r="M1068" s="19"/>
      <c r="N1068" s="51">
        <f t="shared" si="105"/>
        <v>-0.28130460933739676</v>
      </c>
      <c r="O1068" s="51">
        <f t="shared" si="106"/>
        <v>0.18431858647439522</v>
      </c>
      <c r="Q1068" s="11">
        <v>39647</v>
      </c>
      <c r="R1068" s="10">
        <v>4730</v>
      </c>
      <c r="S1068" s="10">
        <v>4770</v>
      </c>
      <c r="T1068" s="10">
        <v>4650</v>
      </c>
      <c r="U1068" s="10">
        <v>4650</v>
      </c>
      <c r="V1068" s="10">
        <v>8037200</v>
      </c>
      <c r="W1068" s="10">
        <v>4650</v>
      </c>
      <c r="X1068" s="19">
        <f t="shared" si="107"/>
        <v>-0.64516129032258063</v>
      </c>
      <c r="AF1068" s="51">
        <f t="shared" si="109"/>
        <v>-0.26820321768641447</v>
      </c>
      <c r="AG1068" s="51">
        <f t="shared" si="108"/>
        <v>0.17296250977187469</v>
      </c>
    </row>
    <row r="1069" spans="1:33" s="1" customFormat="1">
      <c r="A1069" s="18">
        <v>39651</v>
      </c>
      <c r="B1069" s="19">
        <v>12944.56</v>
      </c>
      <c r="C1069" s="19">
        <v>13184.96</v>
      </c>
      <c r="D1069" s="19">
        <v>12921.02</v>
      </c>
      <c r="E1069" s="19">
        <v>13184.96</v>
      </c>
      <c r="F1069" s="19">
        <f t="shared" si="104"/>
        <v>2.8916280367934255</v>
      </c>
      <c r="G1069" s="19"/>
      <c r="H1069" s="19"/>
      <c r="I1069" s="19"/>
      <c r="J1069" s="19"/>
      <c r="K1069" s="19"/>
      <c r="L1069" s="19"/>
      <c r="M1069" s="19"/>
      <c r="N1069" s="51">
        <f t="shared" si="105"/>
        <v>24.248316512070506</v>
      </c>
      <c r="O1069" s="51">
        <f t="shared" si="106"/>
        <v>70.184647489824457</v>
      </c>
      <c r="Q1069" s="11">
        <v>39651</v>
      </c>
      <c r="R1069" s="10">
        <v>4750</v>
      </c>
      <c r="S1069" s="10">
        <v>4910</v>
      </c>
      <c r="T1069" s="10">
        <v>4730</v>
      </c>
      <c r="U1069" s="10">
        <v>4910</v>
      </c>
      <c r="V1069" s="10">
        <v>10404900</v>
      </c>
      <c r="W1069" s="10">
        <v>4910</v>
      </c>
      <c r="X1069" s="19">
        <f t="shared" si="107"/>
        <v>5.2953156822810588</v>
      </c>
      <c r="AF1069" s="51">
        <f t="shared" si="109"/>
        <v>148.50512991623529</v>
      </c>
      <c r="AG1069" s="51">
        <f t="shared" si="108"/>
        <v>786.42131268490266</v>
      </c>
    </row>
    <row r="1070" spans="1:33" s="1" customFormat="1">
      <c r="A1070" s="18">
        <v>39652</v>
      </c>
      <c r="B1070" s="19">
        <v>13259.65</v>
      </c>
      <c r="C1070" s="19">
        <v>13388.63</v>
      </c>
      <c r="D1070" s="19">
        <v>13238.55</v>
      </c>
      <c r="E1070" s="19">
        <v>13312.93</v>
      </c>
      <c r="F1070" s="19">
        <f t="shared" si="104"/>
        <v>0.96124594660980844</v>
      </c>
      <c r="G1070" s="19"/>
      <c r="H1070" s="19"/>
      <c r="I1070" s="19"/>
      <c r="J1070" s="19"/>
      <c r="K1070" s="19"/>
      <c r="L1070" s="19"/>
      <c r="M1070" s="19"/>
      <c r="N1070" s="51">
        <f t="shared" si="105"/>
        <v>0.89592808892434572</v>
      </c>
      <c r="O1070" s="51">
        <f t="shared" si="106"/>
        <v>0.86370255355809478</v>
      </c>
      <c r="Q1070" s="11">
        <v>39652</v>
      </c>
      <c r="R1070" s="10">
        <v>4960</v>
      </c>
      <c r="S1070" s="10">
        <v>5000</v>
      </c>
      <c r="T1070" s="10">
        <v>4850</v>
      </c>
      <c r="U1070" s="10">
        <v>4870</v>
      </c>
      <c r="V1070" s="10">
        <v>10459900</v>
      </c>
      <c r="W1070" s="10">
        <v>4870</v>
      </c>
      <c r="X1070" s="19">
        <f t="shared" si="107"/>
        <v>-0.82135523613963046</v>
      </c>
      <c r="AF1070" s="51">
        <f t="shared" si="109"/>
        <v>-0.55356449100176519</v>
      </c>
      <c r="AG1070" s="51">
        <f t="shared" si="108"/>
        <v>0.45452484989778474</v>
      </c>
    </row>
    <row r="1071" spans="1:33" s="1" customFormat="1">
      <c r="A1071" s="18">
        <v>39653</v>
      </c>
      <c r="B1071" s="19">
        <v>13411.28</v>
      </c>
      <c r="C1071" s="19">
        <v>13603.31</v>
      </c>
      <c r="D1071" s="19">
        <v>13393.57</v>
      </c>
      <c r="E1071" s="19">
        <v>13603.31</v>
      </c>
      <c r="F1071" s="19">
        <f t="shared" si="104"/>
        <v>2.1346275281530684</v>
      </c>
      <c r="G1071" s="19"/>
      <c r="H1071" s="19"/>
      <c r="I1071" s="19"/>
      <c r="J1071" s="19"/>
      <c r="K1071" s="19"/>
      <c r="L1071" s="19"/>
      <c r="M1071" s="19"/>
      <c r="N1071" s="51">
        <f t="shared" si="105"/>
        <v>9.7648404995223981</v>
      </c>
      <c r="O1071" s="51">
        <f t="shared" si="106"/>
        <v>20.871494052854512</v>
      </c>
      <c r="Q1071" s="11">
        <v>39653</v>
      </c>
      <c r="R1071" s="10">
        <v>5060</v>
      </c>
      <c r="S1071" s="10">
        <v>5120</v>
      </c>
      <c r="T1071" s="10">
        <v>5020</v>
      </c>
      <c r="U1071" s="10">
        <v>5120</v>
      </c>
      <c r="V1071" s="10">
        <v>13897700</v>
      </c>
      <c r="W1071" s="10">
        <v>5120</v>
      </c>
      <c r="X1071" s="19">
        <f t="shared" si="107"/>
        <v>4.8828125</v>
      </c>
      <c r="AF1071" s="51">
        <f t="shared" si="109"/>
        <v>116.43447726548757</v>
      </c>
      <c r="AG1071" s="51">
        <f t="shared" si="108"/>
        <v>568.55890191440949</v>
      </c>
    </row>
    <row r="1072" spans="1:33" s="1" customFormat="1">
      <c r="A1072" s="18">
        <v>39654</v>
      </c>
      <c r="B1072" s="19">
        <v>13452.37</v>
      </c>
      <c r="C1072" s="19">
        <v>13469.83</v>
      </c>
      <c r="D1072" s="19">
        <v>13324.22</v>
      </c>
      <c r="E1072" s="19">
        <v>13334.76</v>
      </c>
      <c r="F1072" s="19">
        <f t="shared" si="104"/>
        <v>-2.0139095116822445</v>
      </c>
      <c r="G1072" s="19"/>
      <c r="H1072" s="19"/>
      <c r="I1072" s="19"/>
      <c r="J1072" s="19"/>
      <c r="K1072" s="19"/>
      <c r="L1072" s="19"/>
      <c r="M1072" s="19"/>
      <c r="N1072" s="51">
        <f t="shared" si="105"/>
        <v>-8.1342360153381339</v>
      </c>
      <c r="O1072" s="51">
        <f t="shared" si="106"/>
        <v>16.358960073313163</v>
      </c>
      <c r="Q1072" s="11">
        <v>39654</v>
      </c>
      <c r="R1072" s="10">
        <v>5020</v>
      </c>
      <c r="S1072" s="10">
        <v>5040</v>
      </c>
      <c r="T1072" s="10">
        <v>4910</v>
      </c>
      <c r="U1072" s="10">
        <v>4940</v>
      </c>
      <c r="V1072" s="10">
        <v>9939100</v>
      </c>
      <c r="W1072" s="10">
        <v>4940</v>
      </c>
      <c r="X1072" s="19">
        <f t="shared" si="107"/>
        <v>-3.6437246963562751</v>
      </c>
      <c r="AF1072" s="51">
        <f t="shared" si="109"/>
        <v>-48.366082108080946</v>
      </c>
      <c r="AG1072" s="51">
        <f t="shared" si="108"/>
        <v>176.21973551504288</v>
      </c>
    </row>
    <row r="1073" spans="1:33" s="1" customFormat="1">
      <c r="A1073" s="18">
        <v>39657</v>
      </c>
      <c r="B1073" s="19">
        <v>13407.36</v>
      </c>
      <c r="C1073" s="19">
        <v>13468.94</v>
      </c>
      <c r="D1073" s="19">
        <v>13327.12</v>
      </c>
      <c r="E1073" s="19">
        <v>13353.78</v>
      </c>
      <c r="F1073" s="19">
        <f t="shared" si="104"/>
        <v>0.14243158117027863</v>
      </c>
      <c r="G1073" s="19"/>
      <c r="H1073" s="19"/>
      <c r="I1073" s="19"/>
      <c r="J1073" s="19"/>
      <c r="K1073" s="19"/>
      <c r="L1073" s="19"/>
      <c r="M1073" s="19"/>
      <c r="N1073" s="51">
        <f t="shared" si="105"/>
        <v>3.0623168568565851E-3</v>
      </c>
      <c r="O1073" s="51">
        <f t="shared" si="106"/>
        <v>4.4469969677012874E-4</v>
      </c>
      <c r="Q1073" s="11">
        <v>39657</v>
      </c>
      <c r="R1073" s="10">
        <v>4950</v>
      </c>
      <c r="S1073" s="10">
        <v>4970</v>
      </c>
      <c r="T1073" s="10">
        <v>4860</v>
      </c>
      <c r="U1073" s="10">
        <v>4880</v>
      </c>
      <c r="V1073" s="10">
        <v>8624200</v>
      </c>
      <c r="W1073" s="10">
        <v>4880</v>
      </c>
      <c r="X1073" s="19">
        <f t="shared" si="107"/>
        <v>-1.2295081967213115</v>
      </c>
      <c r="AF1073" s="51">
        <f t="shared" si="109"/>
        <v>-1.857421527460692</v>
      </c>
      <c r="AG1073" s="51">
        <f t="shared" si="108"/>
        <v>2.2832175794659184</v>
      </c>
    </row>
    <row r="1074" spans="1:33" s="1" customFormat="1">
      <c r="A1074" s="18">
        <v>39658</v>
      </c>
      <c r="B1074" s="19">
        <v>13220.33</v>
      </c>
      <c r="C1074" s="19">
        <v>13220.33</v>
      </c>
      <c r="D1074" s="19">
        <v>13018.22</v>
      </c>
      <c r="E1074" s="19">
        <v>13159.45</v>
      </c>
      <c r="F1074" s="19">
        <f t="shared" si="104"/>
        <v>-1.4767334501061968</v>
      </c>
      <c r="G1074" s="19"/>
      <c r="H1074" s="19"/>
      <c r="I1074" s="19"/>
      <c r="J1074" s="19"/>
      <c r="K1074" s="19"/>
      <c r="L1074" s="19"/>
      <c r="M1074" s="19"/>
      <c r="N1074" s="51">
        <f t="shared" si="105"/>
        <v>-3.2021873416425035</v>
      </c>
      <c r="O1074" s="51">
        <f t="shared" si="106"/>
        <v>4.7198585334045688</v>
      </c>
      <c r="Q1074" s="11">
        <v>39658</v>
      </c>
      <c r="R1074" s="10">
        <v>4760</v>
      </c>
      <c r="S1074" s="10">
        <v>4760</v>
      </c>
      <c r="T1074" s="10">
        <v>4680</v>
      </c>
      <c r="U1074" s="10">
        <v>4750</v>
      </c>
      <c r="V1074" s="10">
        <v>10084400</v>
      </c>
      <c r="W1074" s="10">
        <v>4750</v>
      </c>
      <c r="X1074" s="19">
        <f t="shared" si="107"/>
        <v>-2.736842105263158</v>
      </c>
      <c r="AF1074" s="51">
        <f t="shared" si="109"/>
        <v>-20.493764237694965</v>
      </c>
      <c r="AG1074" s="51">
        <f t="shared" si="108"/>
        <v>56.082708677022353</v>
      </c>
    </row>
    <row r="1075" spans="1:33" s="1" customFormat="1">
      <c r="A1075" s="18">
        <v>39659</v>
      </c>
      <c r="B1075" s="19">
        <v>13267.37</v>
      </c>
      <c r="C1075" s="19">
        <v>13372.28</v>
      </c>
      <c r="D1075" s="19">
        <v>13264.08</v>
      </c>
      <c r="E1075" s="19">
        <v>13367.79</v>
      </c>
      <c r="F1075" s="19">
        <f t="shared" si="104"/>
        <v>1.5585223885174746</v>
      </c>
      <c r="G1075" s="19"/>
      <c r="H1075" s="19"/>
      <c r="I1075" s="19"/>
      <c r="J1075" s="19"/>
      <c r="K1075" s="19"/>
      <c r="L1075" s="19"/>
      <c r="M1075" s="19"/>
      <c r="N1075" s="51">
        <f t="shared" si="105"/>
        <v>3.8059702072298021</v>
      </c>
      <c r="O1075" s="51">
        <f t="shared" si="106"/>
        <v>5.942290041803477</v>
      </c>
      <c r="Q1075" s="11">
        <v>39659</v>
      </c>
      <c r="R1075" s="10">
        <v>4800</v>
      </c>
      <c r="S1075" s="10">
        <v>4840</v>
      </c>
      <c r="T1075" s="10">
        <v>4750</v>
      </c>
      <c r="U1075" s="10">
        <v>4770</v>
      </c>
      <c r="V1075" s="10">
        <v>7359700</v>
      </c>
      <c r="W1075" s="10">
        <v>4770</v>
      </c>
      <c r="X1075" s="19">
        <f t="shared" si="107"/>
        <v>0.41928721174004197</v>
      </c>
      <c r="AF1075" s="51">
        <f t="shared" si="109"/>
        <v>7.3852760437080389E-2</v>
      </c>
      <c r="AG1075" s="51">
        <f t="shared" si="108"/>
        <v>3.098529560635381E-2</v>
      </c>
    </row>
    <row r="1076" spans="1:33" s="1" customFormat="1">
      <c r="A1076" s="18">
        <v>39660</v>
      </c>
      <c r="B1076" s="19">
        <v>13410.4</v>
      </c>
      <c r="C1076" s="19">
        <v>13467.67</v>
      </c>
      <c r="D1076" s="19">
        <v>13256.38</v>
      </c>
      <c r="E1076" s="19">
        <v>13376.81</v>
      </c>
      <c r="F1076" s="19">
        <f t="shared" si="104"/>
        <v>6.7430127212680879E-2</v>
      </c>
      <c r="G1076" s="19"/>
      <c r="H1076" s="19"/>
      <c r="I1076" s="19"/>
      <c r="J1076" s="19"/>
      <c r="K1076" s="19"/>
      <c r="L1076" s="19"/>
      <c r="M1076" s="19"/>
      <c r="N1076" s="51">
        <f t="shared" si="105"/>
        <v>3.4617457333145857E-4</v>
      </c>
      <c r="O1076" s="51">
        <f t="shared" si="106"/>
        <v>2.4306749622852559E-5</v>
      </c>
      <c r="Q1076" s="11">
        <v>39660</v>
      </c>
      <c r="R1076" s="10">
        <v>4780</v>
      </c>
      <c r="S1076" s="10">
        <v>4780</v>
      </c>
      <c r="T1076" s="10">
        <v>4640</v>
      </c>
      <c r="U1076" s="10">
        <v>4660</v>
      </c>
      <c r="V1076" s="10">
        <v>13343500</v>
      </c>
      <c r="W1076" s="10">
        <v>4660</v>
      </c>
      <c r="X1076" s="19">
        <f t="shared" si="107"/>
        <v>-2.3605150214592276</v>
      </c>
      <c r="AF1076" s="51">
        <f t="shared" si="109"/>
        <v>-13.148387244184489</v>
      </c>
      <c r="AG1076" s="51">
        <f t="shared" si="108"/>
        <v>31.033444489285294</v>
      </c>
    </row>
    <row r="1077" spans="1:33" s="1" customFormat="1">
      <c r="A1077" s="18">
        <v>39661</v>
      </c>
      <c r="B1077" s="19">
        <v>13276.57</v>
      </c>
      <c r="C1077" s="19">
        <v>13294.17</v>
      </c>
      <c r="D1077" s="19">
        <v>13039.21</v>
      </c>
      <c r="E1077" s="19">
        <v>13094.59</v>
      </c>
      <c r="F1077" s="19">
        <f t="shared" si="104"/>
        <v>-2.1552412103013485</v>
      </c>
      <c r="G1077" s="19"/>
      <c r="H1077" s="19"/>
      <c r="I1077" s="19"/>
      <c r="J1077" s="19"/>
      <c r="K1077" s="19"/>
      <c r="L1077" s="19"/>
      <c r="M1077" s="19"/>
      <c r="N1077" s="51">
        <f t="shared" si="105"/>
        <v>-9.972473098342169</v>
      </c>
      <c r="O1077" s="51">
        <f t="shared" si="106"/>
        <v>21.465309984091778</v>
      </c>
      <c r="Q1077" s="11">
        <v>39661</v>
      </c>
      <c r="R1077" s="10">
        <v>4650</v>
      </c>
      <c r="S1077" s="10">
        <v>4710</v>
      </c>
      <c r="T1077" s="10">
        <v>4580</v>
      </c>
      <c r="U1077" s="10">
        <v>4610</v>
      </c>
      <c r="V1077" s="10">
        <v>10558400</v>
      </c>
      <c r="W1077" s="10">
        <v>4610</v>
      </c>
      <c r="X1077" s="19">
        <f t="shared" si="107"/>
        <v>-1.0845986984815619</v>
      </c>
      <c r="AF1077" s="51">
        <f t="shared" si="109"/>
        <v>-1.2749275407702605</v>
      </c>
      <c r="AG1077" s="51">
        <f t="shared" si="108"/>
        <v>1.3824433286455615</v>
      </c>
    </row>
    <row r="1078" spans="1:33" s="1" customFormat="1">
      <c r="A1078" s="18">
        <v>39664</v>
      </c>
      <c r="B1078" s="19">
        <v>13083.28</v>
      </c>
      <c r="C1078" s="19">
        <v>13113.94</v>
      </c>
      <c r="D1078" s="19">
        <v>12910.17</v>
      </c>
      <c r="E1078" s="19">
        <v>12933.18</v>
      </c>
      <c r="F1078" s="19">
        <f t="shared" si="104"/>
        <v>-1.2480302601525677</v>
      </c>
      <c r="G1078" s="19"/>
      <c r="H1078" s="19"/>
      <c r="I1078" s="19"/>
      <c r="J1078" s="19"/>
      <c r="K1078" s="19"/>
      <c r="L1078" s="19"/>
      <c r="M1078" s="19"/>
      <c r="N1078" s="51">
        <f t="shared" si="105"/>
        <v>-1.9309210494763254</v>
      </c>
      <c r="O1078" s="51">
        <f t="shared" si="106"/>
        <v>2.4044699615261411</v>
      </c>
      <c r="Q1078" s="11">
        <v>39664</v>
      </c>
      <c r="R1078" s="10">
        <v>4550</v>
      </c>
      <c r="S1078" s="10">
        <v>4560</v>
      </c>
      <c r="T1078" s="10">
        <v>4410</v>
      </c>
      <c r="U1078" s="10">
        <v>4460</v>
      </c>
      <c r="V1078" s="10">
        <v>11886200</v>
      </c>
      <c r="W1078" s="10">
        <v>4460</v>
      </c>
      <c r="X1078" s="19">
        <f t="shared" si="107"/>
        <v>-3.3632286995515694</v>
      </c>
      <c r="AF1078" s="51">
        <f t="shared" si="109"/>
        <v>-38.033426587503143</v>
      </c>
      <c r="AG1078" s="51">
        <f t="shared" si="108"/>
        <v>127.90492657515436</v>
      </c>
    </row>
    <row r="1079" spans="1:33" s="1" customFormat="1">
      <c r="A1079" s="18">
        <v>39665</v>
      </c>
      <c r="B1079" s="19">
        <v>12957.01</v>
      </c>
      <c r="C1079" s="19">
        <v>13049.58</v>
      </c>
      <c r="D1079" s="19">
        <v>12893.34</v>
      </c>
      <c r="E1079" s="19">
        <v>12914.66</v>
      </c>
      <c r="F1079" s="19">
        <f t="shared" si="104"/>
        <v>-0.14340292349934444</v>
      </c>
      <c r="G1079" s="19"/>
      <c r="H1079" s="19"/>
      <c r="I1079" s="19"/>
      <c r="J1079" s="19"/>
      <c r="K1079" s="19"/>
      <c r="L1079" s="19"/>
      <c r="M1079" s="19"/>
      <c r="N1079" s="51">
        <f t="shared" si="105"/>
        <v>-2.7804845812005219E-3</v>
      </c>
      <c r="O1079" s="51">
        <f t="shared" si="106"/>
        <v>3.9098550292651619E-4</v>
      </c>
      <c r="Q1079" s="11">
        <v>39665</v>
      </c>
      <c r="R1079" s="10">
        <v>4500</v>
      </c>
      <c r="S1079" s="10">
        <v>4580</v>
      </c>
      <c r="T1079" s="10">
        <v>4470</v>
      </c>
      <c r="U1079" s="10">
        <v>4500</v>
      </c>
      <c r="V1079" s="10">
        <v>9209400</v>
      </c>
      <c r="W1079" s="10">
        <v>4500</v>
      </c>
      <c r="X1079" s="19">
        <f t="shared" si="107"/>
        <v>0.88888888888888884</v>
      </c>
      <c r="AF1079" s="51">
        <f t="shared" si="109"/>
        <v>0.70296693271388655</v>
      </c>
      <c r="AG1079" s="51">
        <f t="shared" si="108"/>
        <v>0.62504774871152091</v>
      </c>
    </row>
    <row r="1080" spans="1:33" s="1" customFormat="1">
      <c r="A1080" s="18">
        <v>39666</v>
      </c>
      <c r="B1080" s="19">
        <v>13059.43</v>
      </c>
      <c r="C1080" s="19">
        <v>13295.51</v>
      </c>
      <c r="D1080" s="19">
        <v>13048.97</v>
      </c>
      <c r="E1080" s="19">
        <v>13254.89</v>
      </c>
      <c r="F1080" s="19">
        <f t="shared" si="104"/>
        <v>2.5668262807160191</v>
      </c>
      <c r="G1080" s="19"/>
      <c r="H1080" s="19"/>
      <c r="I1080" s="19"/>
      <c r="J1080" s="19"/>
      <c r="K1080" s="19"/>
      <c r="L1080" s="19"/>
      <c r="M1080" s="19"/>
      <c r="N1080" s="51">
        <f t="shared" si="105"/>
        <v>16.96689512314844</v>
      </c>
      <c r="O1080" s="51">
        <f t="shared" si="106"/>
        <v>43.598327945904991</v>
      </c>
      <c r="Q1080" s="11">
        <v>39666</v>
      </c>
      <c r="R1080" s="10">
        <v>4640</v>
      </c>
      <c r="S1080" s="10">
        <v>4660</v>
      </c>
      <c r="T1080" s="10">
        <v>4580</v>
      </c>
      <c r="U1080" s="10">
        <v>4640</v>
      </c>
      <c r="V1080" s="10">
        <v>9851800</v>
      </c>
      <c r="W1080" s="10">
        <v>4640</v>
      </c>
      <c r="X1080" s="19">
        <f t="shared" si="107"/>
        <v>3.0172413793103448</v>
      </c>
      <c r="AF1080" s="51">
        <f t="shared" si="109"/>
        <v>27.475512290086325</v>
      </c>
      <c r="AG1080" s="51">
        <f t="shared" si="108"/>
        <v>82.907610479884639</v>
      </c>
    </row>
    <row r="1081" spans="1:33" s="1" customFormat="1">
      <c r="A1081" s="18">
        <v>39667</v>
      </c>
      <c r="B1081" s="19">
        <v>13257.99</v>
      </c>
      <c r="C1081" s="19">
        <v>13257.99</v>
      </c>
      <c r="D1081" s="19">
        <v>13034.15</v>
      </c>
      <c r="E1081" s="19">
        <v>13124.99</v>
      </c>
      <c r="F1081" s="19">
        <f t="shared" si="104"/>
        <v>-0.98971503978288466</v>
      </c>
      <c r="G1081" s="19"/>
      <c r="H1081" s="19"/>
      <c r="I1081" s="19"/>
      <c r="J1081" s="19"/>
      <c r="K1081" s="19"/>
      <c r="L1081" s="19"/>
      <c r="M1081" s="19"/>
      <c r="N1081" s="51">
        <f t="shared" si="105"/>
        <v>-0.96129986937156142</v>
      </c>
      <c r="O1081" s="51">
        <f t="shared" si="106"/>
        <v>0.94873555748674032</v>
      </c>
      <c r="Q1081" s="11">
        <v>39667</v>
      </c>
      <c r="R1081" s="10">
        <v>4690</v>
      </c>
      <c r="S1081" s="10">
        <v>4710</v>
      </c>
      <c r="T1081" s="10">
        <v>4500</v>
      </c>
      <c r="U1081" s="10">
        <v>4580</v>
      </c>
      <c r="V1081" s="10">
        <v>12786100</v>
      </c>
      <c r="W1081" s="10">
        <v>4580</v>
      </c>
      <c r="X1081" s="19">
        <f t="shared" si="107"/>
        <v>-1.3100436681222707</v>
      </c>
      <c r="AF1081" s="51">
        <f t="shared" si="109"/>
        <v>-2.2469373108247597</v>
      </c>
      <c r="AG1081" s="51">
        <f t="shared" si="108"/>
        <v>2.9429842719480357</v>
      </c>
    </row>
    <row r="1082" spans="1:33" s="1" customFormat="1">
      <c r="A1082" s="18">
        <v>39668</v>
      </c>
      <c r="B1082" s="19">
        <v>13026.53</v>
      </c>
      <c r="C1082" s="19">
        <v>13259.73</v>
      </c>
      <c r="D1082" s="19">
        <v>12962.82</v>
      </c>
      <c r="E1082" s="19">
        <v>13168.41</v>
      </c>
      <c r="F1082" s="19">
        <f t="shared" si="104"/>
        <v>0.32972849417659439</v>
      </c>
      <c r="G1082" s="19"/>
      <c r="H1082" s="19"/>
      <c r="I1082" s="19"/>
      <c r="J1082" s="19"/>
      <c r="K1082" s="19"/>
      <c r="L1082" s="19"/>
      <c r="M1082" s="19"/>
      <c r="N1082" s="51">
        <f t="shared" si="105"/>
        <v>3.6764484399469825E-2</v>
      </c>
      <c r="O1082" s="51">
        <f t="shared" si="106"/>
        <v>1.2224693320347318E-2</v>
      </c>
      <c r="Q1082" s="11">
        <v>39668</v>
      </c>
      <c r="R1082" s="10">
        <v>4730</v>
      </c>
      <c r="S1082" s="10">
        <v>4870</v>
      </c>
      <c r="T1082" s="10">
        <v>4680</v>
      </c>
      <c r="U1082" s="10">
        <v>4830</v>
      </c>
      <c r="V1082" s="10">
        <v>27091000</v>
      </c>
      <c r="W1082" s="10">
        <v>4830</v>
      </c>
      <c r="X1082" s="19">
        <f t="shared" si="107"/>
        <v>5.1759834368530022</v>
      </c>
      <c r="AF1082" s="51">
        <f t="shared" si="109"/>
        <v>138.69028521711925</v>
      </c>
      <c r="AG1082" s="51">
        <f t="shared" si="108"/>
        <v>717.895760083136</v>
      </c>
    </row>
    <row r="1083" spans="1:33" s="1" customFormat="1">
      <c r="A1083" s="18">
        <v>39671</v>
      </c>
      <c r="B1083" s="19">
        <v>13259.46</v>
      </c>
      <c r="C1083" s="19">
        <v>13468.81</v>
      </c>
      <c r="D1083" s="19">
        <v>13259.46</v>
      </c>
      <c r="E1083" s="19">
        <v>13430.91</v>
      </c>
      <c r="F1083" s="19">
        <f t="shared" si="104"/>
        <v>1.9544468691994807</v>
      </c>
      <c r="G1083" s="19"/>
      <c r="H1083" s="19"/>
      <c r="I1083" s="19"/>
      <c r="J1083" s="19"/>
      <c r="K1083" s="19"/>
      <c r="L1083" s="19"/>
      <c r="M1083" s="19"/>
      <c r="N1083" s="51">
        <f t="shared" si="105"/>
        <v>7.4976808034980671</v>
      </c>
      <c r="O1083" s="51">
        <f t="shared" si="106"/>
        <v>14.674701068131178</v>
      </c>
      <c r="Q1083" s="11">
        <v>39671</v>
      </c>
      <c r="R1083" s="10">
        <v>4940</v>
      </c>
      <c r="S1083" s="10">
        <v>5050</v>
      </c>
      <c r="T1083" s="10">
        <v>4930</v>
      </c>
      <c r="U1083" s="10">
        <v>5030</v>
      </c>
      <c r="V1083" s="10">
        <v>18481700</v>
      </c>
      <c r="W1083" s="10">
        <v>5030</v>
      </c>
      <c r="X1083" s="19">
        <f t="shared" si="107"/>
        <v>3.9761431411530817</v>
      </c>
      <c r="AF1083" s="51">
        <f t="shared" si="109"/>
        <v>62.874389267200556</v>
      </c>
      <c r="AG1083" s="51">
        <f t="shared" si="108"/>
        <v>250.01440925920966</v>
      </c>
    </row>
    <row r="1084" spans="1:33" s="1" customFormat="1">
      <c r="A1084" s="18">
        <v>39672</v>
      </c>
      <c r="B1084" s="19">
        <v>13397.99</v>
      </c>
      <c r="C1084" s="19">
        <v>13420.1</v>
      </c>
      <c r="D1084" s="19">
        <v>13276.15</v>
      </c>
      <c r="E1084" s="19">
        <v>13303.6</v>
      </c>
      <c r="F1084" s="19">
        <f t="shared" si="104"/>
        <v>-0.95695901861149979</v>
      </c>
      <c r="G1084" s="19"/>
      <c r="H1084" s="19"/>
      <c r="I1084" s="19"/>
      <c r="J1084" s="19"/>
      <c r="K1084" s="19"/>
      <c r="L1084" s="19"/>
      <c r="M1084" s="19"/>
      <c r="N1084" s="51">
        <f t="shared" si="105"/>
        <v>-0.86872542505952399</v>
      </c>
      <c r="O1084" s="51">
        <f t="shared" si="106"/>
        <v>0.82891508455227536</v>
      </c>
      <c r="Q1084" s="11">
        <v>39672</v>
      </c>
      <c r="R1084" s="10">
        <v>5070</v>
      </c>
      <c r="S1084" s="10">
        <v>5080</v>
      </c>
      <c r="T1084" s="10">
        <v>5000</v>
      </c>
      <c r="U1084" s="10">
        <v>5020</v>
      </c>
      <c r="V1084" s="10">
        <v>14059700</v>
      </c>
      <c r="W1084" s="10">
        <v>5020</v>
      </c>
      <c r="X1084" s="19">
        <f t="shared" si="107"/>
        <v>-0.19920318725099601</v>
      </c>
      <c r="AF1084" s="51">
        <f t="shared" si="109"/>
        <v>-7.872925570307162E-3</v>
      </c>
      <c r="AG1084" s="51">
        <f t="shared" si="108"/>
        <v>1.5662035148084927E-3</v>
      </c>
    </row>
    <row r="1085" spans="1:33" s="1" customFormat="1">
      <c r="A1085" s="18">
        <v>39673</v>
      </c>
      <c r="B1085" s="19">
        <v>13205.64</v>
      </c>
      <c r="C1085" s="19">
        <v>13205.64</v>
      </c>
      <c r="D1085" s="19">
        <v>12953.34</v>
      </c>
      <c r="E1085" s="19">
        <v>13023.05</v>
      </c>
      <c r="F1085" s="19">
        <f t="shared" si="104"/>
        <v>-2.1542572592441949</v>
      </c>
      <c r="G1085" s="19"/>
      <c r="H1085" s="19"/>
      <c r="I1085" s="19"/>
      <c r="J1085" s="19"/>
      <c r="K1085" s="19"/>
      <c r="L1085" s="19"/>
      <c r="M1085" s="19"/>
      <c r="N1085" s="51">
        <f t="shared" si="105"/>
        <v>-9.958803215585279</v>
      </c>
      <c r="O1085" s="51">
        <f t="shared" si="106"/>
        <v>21.426087187392774</v>
      </c>
      <c r="Q1085" s="11">
        <v>39673</v>
      </c>
      <c r="R1085" s="10">
        <v>5010</v>
      </c>
      <c r="S1085" s="10">
        <v>5010</v>
      </c>
      <c r="T1085" s="10">
        <v>4950</v>
      </c>
      <c r="U1085" s="10">
        <v>4960</v>
      </c>
      <c r="V1085" s="10">
        <v>13700700</v>
      </c>
      <c r="W1085" s="10">
        <v>4960</v>
      </c>
      <c r="X1085" s="19">
        <f t="shared" si="107"/>
        <v>-1.2096774193548387</v>
      </c>
      <c r="AF1085" s="51">
        <f t="shared" si="109"/>
        <v>-1.7689691459751511</v>
      </c>
      <c r="AG1085" s="51">
        <f t="shared" si="108"/>
        <v>2.1394083054570467</v>
      </c>
    </row>
    <row r="1086" spans="1:33" s="1" customFormat="1">
      <c r="A1086" s="18">
        <v>39674</v>
      </c>
      <c r="B1086" s="19">
        <v>12942.61</v>
      </c>
      <c r="C1086" s="19">
        <v>13090.68</v>
      </c>
      <c r="D1086" s="19">
        <v>12926.98</v>
      </c>
      <c r="E1086" s="19">
        <v>12956.8</v>
      </c>
      <c r="F1086" s="19">
        <f t="shared" si="104"/>
        <v>-0.51131452210422323</v>
      </c>
      <c r="G1086" s="19"/>
      <c r="H1086" s="19"/>
      <c r="I1086" s="19"/>
      <c r="J1086" s="19"/>
      <c r="K1086" s="19"/>
      <c r="L1086" s="19"/>
      <c r="M1086" s="19"/>
      <c r="N1086" s="51">
        <f t="shared" si="105"/>
        <v>-0.13150676144485571</v>
      </c>
      <c r="O1086" s="51">
        <f t="shared" si="106"/>
        <v>6.6875048548584407E-2</v>
      </c>
      <c r="Q1086" s="11">
        <v>39674</v>
      </c>
      <c r="R1086" s="10">
        <v>4920</v>
      </c>
      <c r="S1086" s="10">
        <v>4970</v>
      </c>
      <c r="T1086" s="10">
        <v>4880</v>
      </c>
      <c r="U1086" s="10">
        <v>4880</v>
      </c>
      <c r="V1086" s="10">
        <v>13802200</v>
      </c>
      <c r="W1086" s="10">
        <v>4880</v>
      </c>
      <c r="X1086" s="19">
        <f t="shared" si="107"/>
        <v>-1.639344262295082</v>
      </c>
      <c r="AF1086" s="51">
        <f t="shared" si="109"/>
        <v>-4.4034963726552254</v>
      </c>
      <c r="AG1086" s="51">
        <f t="shared" si="108"/>
        <v>7.2176672661104098</v>
      </c>
    </row>
    <row r="1087" spans="1:33" s="1" customFormat="1">
      <c r="A1087" s="18">
        <v>39675</v>
      </c>
      <c r="B1087" s="19">
        <v>12991.91</v>
      </c>
      <c r="C1087" s="19">
        <v>13029.58</v>
      </c>
      <c r="D1087" s="19">
        <v>12952.21</v>
      </c>
      <c r="E1087" s="19">
        <v>13019.41</v>
      </c>
      <c r="F1087" s="19">
        <f t="shared" si="104"/>
        <v>0.48089736785307924</v>
      </c>
      <c r="G1087" s="19"/>
      <c r="H1087" s="19"/>
      <c r="I1087" s="19"/>
      <c r="J1087" s="19"/>
      <c r="K1087" s="19"/>
      <c r="L1087" s="19"/>
      <c r="M1087" s="19"/>
      <c r="N1087" s="51">
        <f t="shared" si="105"/>
        <v>0.11315694617799216</v>
      </c>
      <c r="O1087" s="51">
        <f t="shared" si="106"/>
        <v>5.4732038598722846E-2</v>
      </c>
      <c r="Q1087" s="11">
        <v>39675</v>
      </c>
      <c r="R1087" s="10">
        <v>4920</v>
      </c>
      <c r="S1087" s="10">
        <v>5040</v>
      </c>
      <c r="T1087" s="10">
        <v>4920</v>
      </c>
      <c r="U1087" s="10">
        <v>5020</v>
      </c>
      <c r="V1087" s="10">
        <v>9714900</v>
      </c>
      <c r="W1087" s="10">
        <v>5020</v>
      </c>
      <c r="X1087" s="19">
        <f t="shared" si="107"/>
        <v>2.788844621513944</v>
      </c>
      <c r="AF1087" s="51">
        <f t="shared" si="109"/>
        <v>21.696918541658068</v>
      </c>
      <c r="AG1087" s="51">
        <f t="shared" si="108"/>
        <v>60.51514496438736</v>
      </c>
    </row>
    <row r="1088" spans="1:33" s="1" customFormat="1">
      <c r="A1088" s="18">
        <v>39678</v>
      </c>
      <c r="B1088" s="19">
        <v>12971.49</v>
      </c>
      <c r="C1088" s="19">
        <v>13270.37</v>
      </c>
      <c r="D1088" s="19">
        <v>12934.22</v>
      </c>
      <c r="E1088" s="19">
        <v>13165.45</v>
      </c>
      <c r="F1088" s="19">
        <f t="shared" si="104"/>
        <v>1.1092670588548121</v>
      </c>
      <c r="G1088" s="19"/>
      <c r="H1088" s="19"/>
      <c r="I1088" s="19"/>
      <c r="J1088" s="19"/>
      <c r="K1088" s="19"/>
      <c r="L1088" s="19"/>
      <c r="M1088" s="19"/>
      <c r="N1088" s="51">
        <f t="shared" si="105"/>
        <v>1.3752306769528426</v>
      </c>
      <c r="O1088" s="51">
        <f t="shared" si="106"/>
        <v>1.5293283357960301</v>
      </c>
      <c r="Q1088" s="11">
        <v>39678</v>
      </c>
      <c r="R1088" s="10">
        <v>5030</v>
      </c>
      <c r="S1088" s="10">
        <v>5080</v>
      </c>
      <c r="T1088" s="10">
        <v>4940</v>
      </c>
      <c r="U1088" s="10">
        <v>5070</v>
      </c>
      <c r="V1088" s="10">
        <v>14663400</v>
      </c>
      <c r="W1088" s="10">
        <v>5070</v>
      </c>
      <c r="X1088" s="19">
        <f t="shared" si="107"/>
        <v>0.98619329388560162</v>
      </c>
      <c r="AF1088" s="51">
        <f t="shared" si="109"/>
        <v>0.95993069932858965</v>
      </c>
      <c r="AG1088" s="51">
        <f t="shared" si="108"/>
        <v>0.94693428555822012</v>
      </c>
    </row>
    <row r="1089" spans="1:33" s="1" customFormat="1">
      <c r="A1089" s="18">
        <v>39679</v>
      </c>
      <c r="B1089" s="19">
        <v>13016.5</v>
      </c>
      <c r="C1089" s="19">
        <v>13016.5</v>
      </c>
      <c r="D1089" s="19">
        <v>12782.1</v>
      </c>
      <c r="E1089" s="19">
        <v>12865.05</v>
      </c>
      <c r="F1089" s="19">
        <f t="shared" si="104"/>
        <v>-2.3350084142696801</v>
      </c>
      <c r="G1089" s="19"/>
      <c r="H1089" s="19"/>
      <c r="I1089" s="19"/>
      <c r="J1089" s="19"/>
      <c r="K1089" s="19"/>
      <c r="L1089" s="19"/>
      <c r="M1089" s="19"/>
      <c r="N1089" s="51">
        <f t="shared" si="105"/>
        <v>-12.685580917602687</v>
      </c>
      <c r="O1089" s="51">
        <f t="shared" si="106"/>
        <v>29.58560671721667</v>
      </c>
      <c r="Q1089" s="11">
        <v>39679</v>
      </c>
      <c r="R1089" s="10">
        <v>5000</v>
      </c>
      <c r="S1089" s="10">
        <v>5000</v>
      </c>
      <c r="T1089" s="10">
        <v>4900</v>
      </c>
      <c r="U1089" s="10">
        <v>4920</v>
      </c>
      <c r="V1089" s="10">
        <v>12514600</v>
      </c>
      <c r="W1089" s="10">
        <v>4920</v>
      </c>
      <c r="X1089" s="19">
        <f t="shared" si="107"/>
        <v>-3.0487804878048781</v>
      </c>
      <c r="AF1089" s="51">
        <f t="shared" si="109"/>
        <v>-28.331138134931376</v>
      </c>
      <c r="AG1089" s="51">
        <f t="shared" si="108"/>
        <v>86.367834127917547</v>
      </c>
    </row>
    <row r="1090" spans="1:33" s="1" customFormat="1">
      <c r="A1090" s="18">
        <v>39680</v>
      </c>
      <c r="B1090" s="19">
        <v>12753.98</v>
      </c>
      <c r="C1090" s="19">
        <v>12923.66</v>
      </c>
      <c r="D1090" s="19">
        <v>12753.98</v>
      </c>
      <c r="E1090" s="19">
        <v>12851.69</v>
      </c>
      <c r="F1090" s="19">
        <f t="shared" si="104"/>
        <v>-0.10395519966633776</v>
      </c>
      <c r="G1090" s="19"/>
      <c r="H1090" s="19"/>
      <c r="I1090" s="19"/>
      <c r="J1090" s="19"/>
      <c r="K1090" s="19"/>
      <c r="L1090" s="19"/>
      <c r="M1090" s="19"/>
      <c r="N1090" s="51">
        <f t="shared" si="105"/>
        <v>-1.0355132651397618E-3</v>
      </c>
      <c r="O1090" s="51">
        <f t="shared" si="106"/>
        <v>1.047629105392453E-4</v>
      </c>
      <c r="Q1090" s="11">
        <v>39680</v>
      </c>
      <c r="R1090" s="10">
        <v>4820</v>
      </c>
      <c r="S1090" s="10">
        <v>4860</v>
      </c>
      <c r="T1090" s="10">
        <v>4790</v>
      </c>
      <c r="U1090" s="10">
        <v>4830</v>
      </c>
      <c r="V1090" s="10">
        <v>9978900</v>
      </c>
      <c r="W1090" s="10">
        <v>4830</v>
      </c>
      <c r="X1090" s="19">
        <f t="shared" si="107"/>
        <v>-1.8633540372670807</v>
      </c>
      <c r="AF1090" s="51">
        <f t="shared" si="109"/>
        <v>-6.4669406408512966</v>
      </c>
      <c r="AG1090" s="51">
        <f t="shared" si="108"/>
        <v>12.048468119716787</v>
      </c>
    </row>
    <row r="1091" spans="1:33" s="1" customFormat="1">
      <c r="A1091" s="18">
        <v>39681</v>
      </c>
      <c r="B1091" s="19">
        <v>12885.34</v>
      </c>
      <c r="C1091" s="19">
        <v>12885.34</v>
      </c>
      <c r="D1091" s="19">
        <v>12723.83</v>
      </c>
      <c r="E1091" s="19">
        <v>12752.21</v>
      </c>
      <c r="F1091" s="19">
        <f t="shared" si="104"/>
        <v>-0.78010007677101767</v>
      </c>
      <c r="G1091" s="19"/>
      <c r="H1091" s="19"/>
      <c r="I1091" s="19"/>
      <c r="J1091" s="19"/>
      <c r="K1091" s="19"/>
      <c r="L1091" s="19"/>
      <c r="M1091" s="19"/>
      <c r="N1091" s="51">
        <f t="shared" si="105"/>
        <v>-0.46966802411310354</v>
      </c>
      <c r="O1091" s="51">
        <f t="shared" si="106"/>
        <v>0.36507995764004825</v>
      </c>
      <c r="Q1091" s="11">
        <v>39681</v>
      </c>
      <c r="R1091" s="10">
        <v>4850</v>
      </c>
      <c r="S1091" s="10">
        <v>4860</v>
      </c>
      <c r="T1091" s="10">
        <v>4760</v>
      </c>
      <c r="U1091" s="10">
        <v>4790</v>
      </c>
      <c r="V1091" s="10">
        <v>8620800</v>
      </c>
      <c r="W1091" s="10">
        <v>4790</v>
      </c>
      <c r="X1091" s="19">
        <f t="shared" si="107"/>
        <v>-0.83507306889352806</v>
      </c>
      <c r="AF1091" s="51">
        <f t="shared" si="109"/>
        <v>-0.5817756604909301</v>
      </c>
      <c r="AG1091" s="51">
        <f t="shared" si="108"/>
        <v>0.48566938799840381</v>
      </c>
    </row>
    <row r="1092" spans="1:33" s="1" customFormat="1">
      <c r="A1092" s="18">
        <v>39682</v>
      </c>
      <c r="B1092" s="19">
        <v>12727.37</v>
      </c>
      <c r="C1092" s="19">
        <v>12732.69</v>
      </c>
      <c r="D1092" s="19">
        <v>12631.94</v>
      </c>
      <c r="E1092" s="19">
        <v>12666.04</v>
      </c>
      <c r="F1092" s="19">
        <f t="shared" si="104"/>
        <v>-0.68032313177597936</v>
      </c>
      <c r="G1092" s="19"/>
      <c r="H1092" s="19"/>
      <c r="I1092" s="19"/>
      <c r="J1092" s="19"/>
      <c r="K1092" s="19"/>
      <c r="L1092" s="19"/>
      <c r="M1092" s="19"/>
      <c r="N1092" s="51">
        <f t="shared" si="105"/>
        <v>-0.31102901508550507</v>
      </c>
      <c r="O1092" s="51">
        <f t="shared" si="106"/>
        <v>0.21073396577078296</v>
      </c>
      <c r="Q1092" s="11">
        <v>39682</v>
      </c>
      <c r="R1092" s="10">
        <v>4780</v>
      </c>
      <c r="S1092" s="10">
        <v>4780</v>
      </c>
      <c r="T1092" s="10">
        <v>4720</v>
      </c>
      <c r="U1092" s="10">
        <v>4770</v>
      </c>
      <c r="V1092" s="10">
        <v>5299100</v>
      </c>
      <c r="W1092" s="10">
        <v>4770</v>
      </c>
      <c r="X1092" s="19">
        <f t="shared" si="107"/>
        <v>-0.41928721174004197</v>
      </c>
      <c r="AF1092" s="51">
        <f t="shared" si="109"/>
        <v>-7.3570284490089607E-2</v>
      </c>
      <c r="AG1092" s="51">
        <f t="shared" si="108"/>
        <v>3.0827377493810454E-2</v>
      </c>
    </row>
    <row r="1093" spans="1:33" s="1" customFormat="1">
      <c r="A1093" s="18">
        <v>39685</v>
      </c>
      <c r="B1093" s="19">
        <v>12797.54</v>
      </c>
      <c r="C1093" s="19">
        <v>12949.33</v>
      </c>
      <c r="D1093" s="19">
        <v>12797.54</v>
      </c>
      <c r="E1093" s="19">
        <v>12878.66</v>
      </c>
      <c r="F1093" s="19">
        <f t="shared" si="104"/>
        <v>1.6509481576499341</v>
      </c>
      <c r="G1093" s="19"/>
      <c r="H1093" s="19"/>
      <c r="I1093" s="19"/>
      <c r="J1093" s="19"/>
      <c r="K1093" s="19"/>
      <c r="L1093" s="19"/>
      <c r="M1093" s="19"/>
      <c r="N1093" s="51">
        <f t="shared" si="105"/>
        <v>4.522685975337664</v>
      </c>
      <c r="O1093" s="51">
        <f t="shared" si="106"/>
        <v>7.4793165157463957</v>
      </c>
      <c r="Q1093" s="11">
        <v>39685</v>
      </c>
      <c r="R1093" s="10">
        <v>4900</v>
      </c>
      <c r="S1093" s="10">
        <v>4950</v>
      </c>
      <c r="T1093" s="10">
        <v>4880</v>
      </c>
      <c r="U1093" s="10">
        <v>4910</v>
      </c>
      <c r="V1093" s="10">
        <v>7091900</v>
      </c>
      <c r="W1093" s="10">
        <v>4910</v>
      </c>
      <c r="X1093" s="19">
        <f t="shared" si="107"/>
        <v>2.8513238289205702</v>
      </c>
      <c r="AF1093" s="51">
        <f t="shared" si="109"/>
        <v>23.1879306265343</v>
      </c>
      <c r="AG1093" s="51">
        <f t="shared" si="108"/>
        <v>66.122508814540211</v>
      </c>
    </row>
    <row r="1094" spans="1:33" s="1" customFormat="1">
      <c r="A1094" s="18">
        <v>39686</v>
      </c>
      <c r="B1094" s="19">
        <v>12711.03</v>
      </c>
      <c r="C1094" s="19">
        <v>12801.21</v>
      </c>
      <c r="D1094" s="19">
        <v>12656.09</v>
      </c>
      <c r="E1094" s="19">
        <v>12778.71</v>
      </c>
      <c r="F1094" s="19">
        <f t="shared" si="104"/>
        <v>-0.78216032760740906</v>
      </c>
      <c r="G1094" s="19"/>
      <c r="H1094" s="19"/>
      <c r="I1094" s="19"/>
      <c r="J1094" s="19"/>
      <c r="K1094" s="19"/>
      <c r="L1094" s="19"/>
      <c r="M1094" s="19"/>
      <c r="N1094" s="51">
        <f t="shared" si="105"/>
        <v>-0.4734124559239325</v>
      </c>
      <c r="O1094" s="51">
        <f t="shared" si="106"/>
        <v>0.36896590872233981</v>
      </c>
      <c r="Q1094" s="11">
        <v>39686</v>
      </c>
      <c r="R1094" s="10">
        <v>4860</v>
      </c>
      <c r="S1094" s="10">
        <v>4920</v>
      </c>
      <c r="T1094" s="10">
        <v>4810</v>
      </c>
      <c r="U1094" s="10">
        <v>4900</v>
      </c>
      <c r="V1094" s="10">
        <v>7055600</v>
      </c>
      <c r="W1094" s="10">
        <v>4900</v>
      </c>
      <c r="X1094" s="19">
        <f t="shared" si="107"/>
        <v>-0.20408163265306123</v>
      </c>
      <c r="AF1094" s="51">
        <f t="shared" si="109"/>
        <v>-8.4664428633597025E-3</v>
      </c>
      <c r="AG1094" s="51">
        <f t="shared" si="108"/>
        <v>1.7255781879336007E-3</v>
      </c>
    </row>
    <row r="1095" spans="1:33" s="1" customFormat="1">
      <c r="A1095" s="18">
        <v>39687</v>
      </c>
      <c r="B1095" s="19">
        <v>12734.39</v>
      </c>
      <c r="C1095" s="19">
        <v>12783.63</v>
      </c>
      <c r="D1095" s="19">
        <v>12681.98</v>
      </c>
      <c r="E1095" s="19">
        <v>12752.96</v>
      </c>
      <c r="F1095" s="19">
        <f t="shared" si="104"/>
        <v>-0.20191390861415706</v>
      </c>
      <c r="G1095" s="19"/>
      <c r="H1095" s="19"/>
      <c r="I1095" s="19"/>
      <c r="J1095" s="19"/>
      <c r="K1095" s="19"/>
      <c r="L1095" s="19"/>
      <c r="M1095" s="19"/>
      <c r="N1095" s="51">
        <f t="shared" si="105"/>
        <v>-7.8959037501211259E-3</v>
      </c>
      <c r="O1095" s="51">
        <f t="shared" si="106"/>
        <v>1.5723013752176377E-3</v>
      </c>
      <c r="Q1095" s="11">
        <v>39687</v>
      </c>
      <c r="R1095" s="10">
        <v>4850</v>
      </c>
      <c r="S1095" s="10">
        <v>4860</v>
      </c>
      <c r="T1095" s="10">
        <v>4740</v>
      </c>
      <c r="U1095" s="10">
        <v>4770</v>
      </c>
      <c r="V1095" s="10">
        <v>9371100</v>
      </c>
      <c r="W1095" s="10">
        <v>4770</v>
      </c>
      <c r="X1095" s="19">
        <f t="shared" si="107"/>
        <v>-2.7253668763102725</v>
      </c>
      <c r="AF1095" s="51">
        <f t="shared" si="109"/>
        <v>-20.237035365860596</v>
      </c>
      <c r="AG1095" s="51">
        <f t="shared" si="108"/>
        <v>55.147926428213758</v>
      </c>
    </row>
    <row r="1096" spans="1:33" s="1" customFormat="1">
      <c r="A1096" s="18">
        <v>39688</v>
      </c>
      <c r="B1096" s="19">
        <v>12827.72</v>
      </c>
      <c r="C1096" s="19">
        <v>12847.46</v>
      </c>
      <c r="D1096" s="19">
        <v>12718.53</v>
      </c>
      <c r="E1096" s="19">
        <v>12768.25</v>
      </c>
      <c r="F1096" s="19">
        <f t="shared" si="104"/>
        <v>0.11975016153349813</v>
      </c>
      <c r="G1096" s="19"/>
      <c r="H1096" s="19"/>
      <c r="I1096" s="19"/>
      <c r="J1096" s="19"/>
      <c r="K1096" s="19"/>
      <c r="L1096" s="19"/>
      <c r="M1096" s="19"/>
      <c r="N1096" s="51">
        <f t="shared" si="105"/>
        <v>1.8398565441197854E-3</v>
      </c>
      <c r="O1096" s="51">
        <f t="shared" si="106"/>
        <v>2.2544742665922199E-4</v>
      </c>
      <c r="Q1096" s="11">
        <v>39688</v>
      </c>
      <c r="R1096" s="10">
        <v>4820</v>
      </c>
      <c r="S1096" s="10">
        <v>4820</v>
      </c>
      <c r="T1096" s="10">
        <v>4740</v>
      </c>
      <c r="U1096" s="10">
        <v>4770</v>
      </c>
      <c r="V1096" s="10">
        <v>5547700</v>
      </c>
      <c r="W1096" s="10">
        <v>4770</v>
      </c>
      <c r="X1096" s="19">
        <f t="shared" si="107"/>
        <v>0</v>
      </c>
      <c r="AF1096" s="51">
        <f t="shared" si="109"/>
        <v>1.9205286566845341E-11</v>
      </c>
      <c r="AG1096" s="51">
        <f t="shared" si="108"/>
        <v>5.1431326109964725E-15</v>
      </c>
    </row>
    <row r="1097" spans="1:33" s="1" customFormat="1">
      <c r="A1097" s="18">
        <v>39689</v>
      </c>
      <c r="B1097" s="19">
        <v>12925.45</v>
      </c>
      <c r="C1097" s="19">
        <v>13079.37</v>
      </c>
      <c r="D1097" s="19">
        <v>12918.49</v>
      </c>
      <c r="E1097" s="19">
        <v>13072.87</v>
      </c>
      <c r="F1097" s="19">
        <f t="shared" si="104"/>
        <v>2.3301692742297657</v>
      </c>
      <c r="G1097" s="19"/>
      <c r="H1097" s="19"/>
      <c r="I1097" s="19"/>
      <c r="J1097" s="19"/>
      <c r="K1097" s="19"/>
      <c r="L1097" s="19"/>
      <c r="M1097" s="19"/>
      <c r="N1097" s="51">
        <f t="shared" si="105"/>
        <v>12.697516142606341</v>
      </c>
      <c r="O1097" s="51">
        <f t="shared" si="106"/>
        <v>29.622726681420769</v>
      </c>
      <c r="Q1097" s="11">
        <v>39689</v>
      </c>
      <c r="R1097" s="10">
        <v>4800</v>
      </c>
      <c r="S1097" s="10">
        <v>4940</v>
      </c>
      <c r="T1097" s="10">
        <v>4800</v>
      </c>
      <c r="U1097" s="10">
        <v>4930</v>
      </c>
      <c r="V1097" s="10">
        <v>12081200</v>
      </c>
      <c r="W1097" s="10">
        <v>4930</v>
      </c>
      <c r="X1097" s="19">
        <f t="shared" si="107"/>
        <v>3.2454361054766734</v>
      </c>
      <c r="AF1097" s="51">
        <f t="shared" si="109"/>
        <v>34.192172304699639</v>
      </c>
      <c r="AG1097" s="51">
        <f t="shared" si="108"/>
        <v>110.97766710930551</v>
      </c>
    </row>
    <row r="1098" spans="1:33" s="1" customFormat="1">
      <c r="A1098" s="18">
        <v>39692</v>
      </c>
      <c r="B1098" s="19">
        <v>12936.81</v>
      </c>
      <c r="C1098" s="19">
        <v>12940.55</v>
      </c>
      <c r="D1098" s="19">
        <v>12834.18</v>
      </c>
      <c r="E1098" s="19">
        <v>12834.18</v>
      </c>
      <c r="F1098" s="19">
        <f t="shared" si="104"/>
        <v>-1.8597993794695142</v>
      </c>
      <c r="G1098" s="19"/>
      <c r="H1098" s="19"/>
      <c r="I1098" s="19"/>
      <c r="J1098" s="19"/>
      <c r="K1098" s="19"/>
      <c r="L1098" s="19"/>
      <c r="M1098" s="19"/>
      <c r="N1098" s="51">
        <f t="shared" si="105"/>
        <v>-6.4039168238434474</v>
      </c>
      <c r="O1098" s="51">
        <f t="shared" si="106"/>
        <v>11.892164555362463</v>
      </c>
      <c r="Q1098" s="11">
        <v>39692</v>
      </c>
      <c r="R1098" s="10">
        <v>4830</v>
      </c>
      <c r="S1098" s="10">
        <v>4920</v>
      </c>
      <c r="T1098" s="10">
        <v>4810</v>
      </c>
      <c r="U1098" s="10">
        <v>4820</v>
      </c>
      <c r="V1098" s="10">
        <v>8291300</v>
      </c>
      <c r="W1098" s="10">
        <v>4820</v>
      </c>
      <c r="X1098" s="19">
        <f t="shared" si="107"/>
        <v>-2.2821576763485476</v>
      </c>
      <c r="AF1098" s="51">
        <f t="shared" si="109"/>
        <v>-11.881849471429977</v>
      </c>
      <c r="AG1098" s="51">
        <f t="shared" si="108"/>
        <v>27.113072047837896</v>
      </c>
    </row>
    <row r="1099" spans="1:33" s="1" customFormat="1">
      <c r="A1099" s="18">
        <v>39693</v>
      </c>
      <c r="B1099" s="19">
        <v>12779.89</v>
      </c>
      <c r="C1099" s="19">
        <v>12920.52</v>
      </c>
      <c r="D1099" s="19">
        <v>12491.07</v>
      </c>
      <c r="E1099" s="19">
        <v>12609.47</v>
      </c>
      <c r="F1099" s="19">
        <f t="shared" si="104"/>
        <v>-1.7820733147388506</v>
      </c>
      <c r="G1099" s="19"/>
      <c r="H1099" s="19"/>
      <c r="I1099" s="19"/>
      <c r="J1099" s="19"/>
      <c r="K1099" s="19"/>
      <c r="L1099" s="19"/>
      <c r="M1099" s="19"/>
      <c r="N1099" s="51">
        <f t="shared" si="105"/>
        <v>-5.6329884045366798</v>
      </c>
      <c r="O1099" s="51">
        <f t="shared" si="106"/>
        <v>10.022709502794299</v>
      </c>
      <c r="Q1099" s="11">
        <v>39693</v>
      </c>
      <c r="R1099" s="10">
        <v>4800</v>
      </c>
      <c r="S1099" s="10">
        <v>4880</v>
      </c>
      <c r="T1099" s="10">
        <v>4730</v>
      </c>
      <c r="U1099" s="10">
        <v>4750</v>
      </c>
      <c r="V1099" s="10">
        <v>7513700</v>
      </c>
      <c r="W1099" s="10">
        <v>4750</v>
      </c>
      <c r="X1099" s="19">
        <f t="shared" si="107"/>
        <v>-1.4736842105263157</v>
      </c>
      <c r="AF1099" s="51">
        <f t="shared" si="109"/>
        <v>-3.198722091928039</v>
      </c>
      <c r="AG1099" s="51">
        <f t="shared" si="108"/>
        <v>4.7130496301435905</v>
      </c>
    </row>
    <row r="1100" spans="1:33" s="1" customFormat="1">
      <c r="A1100" s="18">
        <v>39694</v>
      </c>
      <c r="B1100" s="19">
        <v>12703.36</v>
      </c>
      <c r="C1100" s="19">
        <v>12767.5</v>
      </c>
      <c r="D1100" s="19">
        <v>12647.29</v>
      </c>
      <c r="E1100" s="19">
        <v>12689.59</v>
      </c>
      <c r="F1100" s="19">
        <f t="shared" si="104"/>
        <v>0.63138367748682822</v>
      </c>
      <c r="G1100" s="19"/>
      <c r="H1100" s="19"/>
      <c r="I1100" s="19"/>
      <c r="J1100" s="19"/>
      <c r="K1100" s="19"/>
      <c r="L1100" s="19"/>
      <c r="M1100" s="19"/>
      <c r="N1100" s="51">
        <f t="shared" si="105"/>
        <v>0.25504376276598761</v>
      </c>
      <c r="O1100" s="51">
        <f t="shared" si="106"/>
        <v>0.16174080840603164</v>
      </c>
      <c r="Q1100" s="11">
        <v>39694</v>
      </c>
      <c r="R1100" s="10">
        <v>4850</v>
      </c>
      <c r="S1100" s="10">
        <v>4900</v>
      </c>
      <c r="T1100" s="10">
        <v>4820</v>
      </c>
      <c r="U1100" s="10">
        <v>4850</v>
      </c>
      <c r="V1100" s="10">
        <v>7961000</v>
      </c>
      <c r="W1100" s="10">
        <v>4850</v>
      </c>
      <c r="X1100" s="19">
        <f t="shared" si="107"/>
        <v>2.0618556701030926</v>
      </c>
      <c r="AF1100" s="51">
        <f t="shared" si="109"/>
        <v>8.7688773205076114</v>
      </c>
      <c r="AG1100" s="51">
        <f t="shared" si="108"/>
        <v>18.082507709380149</v>
      </c>
    </row>
    <row r="1101" spans="1:33" s="1" customFormat="1">
      <c r="A1101" s="18">
        <v>39695</v>
      </c>
      <c r="B1101" s="19">
        <v>12627.64</v>
      </c>
      <c r="C1101" s="19">
        <v>12660.57</v>
      </c>
      <c r="D1101" s="19">
        <v>12514.26</v>
      </c>
      <c r="E1101" s="19">
        <v>12557.66</v>
      </c>
      <c r="F1101" s="19">
        <f t="shared" ref="F1101:F1164" si="110">(E1101-E1100)/E1101*100</f>
        <v>-1.0505938208233085</v>
      </c>
      <c r="G1101" s="19"/>
      <c r="H1101" s="19"/>
      <c r="I1101" s="19"/>
      <c r="J1101" s="19"/>
      <c r="K1101" s="19"/>
      <c r="L1101" s="19"/>
      <c r="M1101" s="19"/>
      <c r="N1101" s="51">
        <f t="shared" ref="N1101:N1164" si="111">(F1101-F$4)^3</f>
        <v>-1.1503922372694622</v>
      </c>
      <c r="O1101" s="51">
        <f t="shared" ref="O1101:O1164" si="112">(F1101-F$4)^4</f>
        <v>1.2053909411450763</v>
      </c>
      <c r="Q1101" s="11">
        <v>39695</v>
      </c>
      <c r="R1101" s="10">
        <v>4880</v>
      </c>
      <c r="S1101" s="10">
        <v>4980</v>
      </c>
      <c r="T1101" s="10">
        <v>4870</v>
      </c>
      <c r="U1101" s="10">
        <v>4870</v>
      </c>
      <c r="V1101" s="10">
        <v>11265500</v>
      </c>
      <c r="W1101" s="10">
        <v>4870</v>
      </c>
      <c r="X1101" s="19">
        <f t="shared" ref="X1101:X1164" si="113">(W1101-W1100)/W1101*100</f>
        <v>0.41067761806981523</v>
      </c>
      <c r="AF1101" s="51">
        <f t="shared" si="109"/>
        <v>6.9398873432692965E-2</v>
      </c>
      <c r="AG1101" s="51">
        <f t="shared" ref="AG1101:AG1164" si="114">(X1101-X$4)^4</f>
        <v>2.8519148900514872E-2</v>
      </c>
    </row>
    <row r="1102" spans="1:33" s="1" customFormat="1">
      <c r="A1102" s="18">
        <v>39696</v>
      </c>
      <c r="B1102" s="19">
        <v>12385.65</v>
      </c>
      <c r="C1102" s="19">
        <v>12385.65</v>
      </c>
      <c r="D1102" s="19">
        <v>12163.33</v>
      </c>
      <c r="E1102" s="19">
        <v>12212.23</v>
      </c>
      <c r="F1102" s="19">
        <f t="shared" si="110"/>
        <v>-2.828557929223412</v>
      </c>
      <c r="G1102" s="19"/>
      <c r="H1102" s="19"/>
      <c r="I1102" s="19"/>
      <c r="J1102" s="19"/>
      <c r="K1102" s="19"/>
      <c r="L1102" s="19"/>
      <c r="M1102" s="19"/>
      <c r="N1102" s="51">
        <f t="shared" si="111"/>
        <v>-22.563772055528034</v>
      </c>
      <c r="O1102" s="51">
        <f t="shared" si="112"/>
        <v>63.760092480526247</v>
      </c>
      <c r="Q1102" s="11">
        <v>39696</v>
      </c>
      <c r="R1102" s="10">
        <v>4740</v>
      </c>
      <c r="S1102" s="10">
        <v>4790</v>
      </c>
      <c r="T1102" s="10">
        <v>4720</v>
      </c>
      <c r="U1102" s="10">
        <v>4750</v>
      </c>
      <c r="V1102" s="10">
        <v>11999400</v>
      </c>
      <c r="W1102" s="10">
        <v>4750</v>
      </c>
      <c r="X1102" s="19">
        <f t="shared" si="113"/>
        <v>-2.5263157894736841</v>
      </c>
      <c r="AF1102" s="51">
        <f t="shared" ref="AF1102:AF1165" si="115">(X1102-X$4)^3</f>
        <v>-16.118506252292306</v>
      </c>
      <c r="AG1102" s="51">
        <f t="shared" si="114"/>
        <v>40.716120348121244</v>
      </c>
    </row>
    <row r="1103" spans="1:33" s="1" customFormat="1">
      <c r="A1103" s="18">
        <v>39699</v>
      </c>
      <c r="B1103" s="19">
        <v>12359.93</v>
      </c>
      <c r="C1103" s="19">
        <v>12671.76</v>
      </c>
      <c r="D1103" s="19">
        <v>12352.35</v>
      </c>
      <c r="E1103" s="19">
        <v>12624.46</v>
      </c>
      <c r="F1103" s="19">
        <f t="shared" si="110"/>
        <v>3.2653277843171082</v>
      </c>
      <c r="G1103" s="19"/>
      <c r="H1103" s="19"/>
      <c r="I1103" s="19"/>
      <c r="J1103" s="19"/>
      <c r="K1103" s="19"/>
      <c r="L1103" s="19"/>
      <c r="M1103" s="19"/>
      <c r="N1103" s="51">
        <f t="shared" si="111"/>
        <v>34.905283867586832</v>
      </c>
      <c r="O1103" s="51">
        <f t="shared" si="112"/>
        <v>114.07441028789346</v>
      </c>
      <c r="Q1103" s="11">
        <v>39699</v>
      </c>
      <c r="R1103" s="10">
        <v>4900</v>
      </c>
      <c r="S1103" s="10">
        <v>4980</v>
      </c>
      <c r="T1103" s="10">
        <v>4880</v>
      </c>
      <c r="U1103" s="10">
        <v>4940</v>
      </c>
      <c r="V1103" s="10">
        <v>9830000</v>
      </c>
      <c r="W1103" s="10">
        <v>4940</v>
      </c>
      <c r="X1103" s="19">
        <f t="shared" si="113"/>
        <v>3.8461538461538463</v>
      </c>
      <c r="AF1103" s="51">
        <f t="shared" si="115"/>
        <v>56.90765229816396</v>
      </c>
      <c r="AG1103" s="51">
        <f t="shared" si="114"/>
        <v>218.89082550365021</v>
      </c>
    </row>
    <row r="1104" spans="1:33" s="1" customFormat="1">
      <c r="A1104" s="18">
        <v>39700</v>
      </c>
      <c r="B1104" s="19">
        <v>12529.96</v>
      </c>
      <c r="C1104" s="19">
        <v>12529.96</v>
      </c>
      <c r="D1104" s="19">
        <v>12335.74</v>
      </c>
      <c r="E1104" s="19">
        <v>12400.65</v>
      </c>
      <c r="F1104" s="19">
        <f t="shared" si="110"/>
        <v>-1.8048247470898664</v>
      </c>
      <c r="G1104" s="19"/>
      <c r="H1104" s="19"/>
      <c r="I1104" s="19"/>
      <c r="J1104" s="19"/>
      <c r="K1104" s="19"/>
      <c r="L1104" s="19"/>
      <c r="M1104" s="19"/>
      <c r="N1104" s="51">
        <f t="shared" si="111"/>
        <v>-5.8518471873239841</v>
      </c>
      <c r="O1104" s="51">
        <f t="shared" si="112"/>
        <v>10.545260246379264</v>
      </c>
      <c r="Q1104" s="11">
        <v>39700</v>
      </c>
      <c r="R1104" s="10">
        <v>4950</v>
      </c>
      <c r="S1104" s="10">
        <v>4980</v>
      </c>
      <c r="T1104" s="10">
        <v>4900</v>
      </c>
      <c r="U1104" s="10">
        <v>4930</v>
      </c>
      <c r="V1104" s="10">
        <v>10770800</v>
      </c>
      <c r="W1104" s="10">
        <v>4930</v>
      </c>
      <c r="X1104" s="19">
        <f t="shared" si="113"/>
        <v>-0.20283975659229209</v>
      </c>
      <c r="AF1104" s="51">
        <f t="shared" si="115"/>
        <v>-8.3126210573687201E-3</v>
      </c>
      <c r="AG1104" s="51">
        <f t="shared" si="114"/>
        <v>1.6839039306701152E-3</v>
      </c>
    </row>
    <row r="1105" spans="1:33" s="1" customFormat="1">
      <c r="A1105" s="18">
        <v>39701</v>
      </c>
      <c r="B1105" s="19">
        <v>12249.14</v>
      </c>
      <c r="C1105" s="19">
        <v>12404.67</v>
      </c>
      <c r="D1105" s="19">
        <v>12159.97</v>
      </c>
      <c r="E1105" s="19">
        <v>12346.63</v>
      </c>
      <c r="F1105" s="19">
        <f t="shared" si="110"/>
        <v>-0.43752829719527059</v>
      </c>
      <c r="G1105" s="19"/>
      <c r="H1105" s="19"/>
      <c r="I1105" s="19"/>
      <c r="J1105" s="19"/>
      <c r="K1105" s="19"/>
      <c r="L1105" s="19"/>
      <c r="M1105" s="19"/>
      <c r="N1105" s="51">
        <f t="shared" si="111"/>
        <v>-8.2167142347318131E-2</v>
      </c>
      <c r="O1105" s="51">
        <f t="shared" si="112"/>
        <v>3.5721600637772966E-2</v>
      </c>
      <c r="Q1105" s="11">
        <v>39701</v>
      </c>
      <c r="R1105" s="10">
        <v>4850</v>
      </c>
      <c r="S1105" s="10">
        <v>5020</v>
      </c>
      <c r="T1105" s="10">
        <v>4850</v>
      </c>
      <c r="U1105" s="10">
        <v>4920</v>
      </c>
      <c r="V1105" s="10">
        <v>12548100</v>
      </c>
      <c r="W1105" s="10">
        <v>4920</v>
      </c>
      <c r="X1105" s="19">
        <f t="shared" si="113"/>
        <v>-0.20325203252032523</v>
      </c>
      <c r="AF1105" s="51">
        <f t="shared" si="115"/>
        <v>-8.3634781427926828E-3</v>
      </c>
      <c r="AG1105" s="51">
        <f t="shared" si="114"/>
        <v>1.6976542107981489E-3</v>
      </c>
    </row>
    <row r="1106" spans="1:33" s="1" customFormat="1">
      <c r="A1106" s="18">
        <v>39702</v>
      </c>
      <c r="B1106" s="19">
        <v>12237.52</v>
      </c>
      <c r="C1106" s="19">
        <v>12259.02</v>
      </c>
      <c r="D1106" s="19">
        <v>12081.51</v>
      </c>
      <c r="E1106" s="19">
        <v>12102.5</v>
      </c>
      <c r="F1106" s="19">
        <f t="shared" si="110"/>
        <v>-2.017186531708318</v>
      </c>
      <c r="G1106" s="19"/>
      <c r="H1106" s="19"/>
      <c r="I1106" s="19"/>
      <c r="J1106" s="19"/>
      <c r="K1106" s="19"/>
      <c r="L1106" s="19"/>
      <c r="M1106" s="19"/>
      <c r="N1106" s="51">
        <f t="shared" si="111"/>
        <v>-8.1740637553876123</v>
      </c>
      <c r="O1106" s="51">
        <f t="shared" si="112"/>
        <v>16.465845181528795</v>
      </c>
      <c r="Q1106" s="11">
        <v>39702</v>
      </c>
      <c r="R1106" s="10">
        <v>4970</v>
      </c>
      <c r="S1106" s="10">
        <v>5000</v>
      </c>
      <c r="T1106" s="10">
        <v>4820</v>
      </c>
      <c r="U1106" s="10">
        <v>4830</v>
      </c>
      <c r="V1106" s="10">
        <v>12859300</v>
      </c>
      <c r="W1106" s="10">
        <v>4830</v>
      </c>
      <c r="X1106" s="19">
        <f t="shared" si="113"/>
        <v>-1.8633540372670807</v>
      </c>
      <c r="AF1106" s="51">
        <f t="shared" si="115"/>
        <v>-6.4669406408512966</v>
      </c>
      <c r="AG1106" s="51">
        <f t="shared" si="114"/>
        <v>12.048468119716787</v>
      </c>
    </row>
    <row r="1107" spans="1:33" s="1" customFormat="1">
      <c r="A1107" s="18">
        <v>39703</v>
      </c>
      <c r="B1107" s="19">
        <v>12256.78</v>
      </c>
      <c r="C1107" s="19">
        <v>12277.57</v>
      </c>
      <c r="D1107" s="19">
        <v>12059.09</v>
      </c>
      <c r="E1107" s="19">
        <v>12214.76</v>
      </c>
      <c r="F1107" s="19">
        <f t="shared" si="110"/>
        <v>0.91905203213161968</v>
      </c>
      <c r="G1107" s="19"/>
      <c r="H1107" s="19"/>
      <c r="I1107" s="19"/>
      <c r="J1107" s="19"/>
      <c r="K1107" s="19"/>
      <c r="L1107" s="19"/>
      <c r="M1107" s="19"/>
      <c r="N1107" s="51">
        <f t="shared" si="111"/>
        <v>0.7833623388570885</v>
      </c>
      <c r="O1107" s="51">
        <f t="shared" si="112"/>
        <v>0.72213254460032883</v>
      </c>
      <c r="Q1107" s="11">
        <v>39703</v>
      </c>
      <c r="R1107" s="10">
        <v>4870</v>
      </c>
      <c r="S1107" s="10">
        <v>4880</v>
      </c>
      <c r="T1107" s="10">
        <v>4700</v>
      </c>
      <c r="U1107" s="10">
        <v>4790</v>
      </c>
      <c r="V1107" s="10">
        <v>15754900</v>
      </c>
      <c r="W1107" s="10">
        <v>4790</v>
      </c>
      <c r="X1107" s="19">
        <f t="shared" si="113"/>
        <v>-0.83507306889352806</v>
      </c>
      <c r="AF1107" s="51">
        <f t="shared" si="115"/>
        <v>-0.5817756604909301</v>
      </c>
      <c r="AG1107" s="51">
        <f t="shared" si="114"/>
        <v>0.48566938799840381</v>
      </c>
    </row>
    <row r="1108" spans="1:33" s="1" customFormat="1">
      <c r="A1108" s="18">
        <v>39707</v>
      </c>
      <c r="B1108" s="19">
        <v>12028.45</v>
      </c>
      <c r="C1108" s="19">
        <v>12028.45</v>
      </c>
      <c r="D1108" s="19">
        <v>11551.4</v>
      </c>
      <c r="E1108" s="19">
        <v>11609.72</v>
      </c>
      <c r="F1108" s="19">
        <f t="shared" si="110"/>
        <v>-5.2114951954052371</v>
      </c>
      <c r="G1108" s="19"/>
      <c r="H1108" s="19"/>
      <c r="I1108" s="19"/>
      <c r="J1108" s="19"/>
      <c r="K1108" s="19"/>
      <c r="L1108" s="19"/>
      <c r="M1108" s="19"/>
      <c r="N1108" s="51">
        <f t="shared" si="111"/>
        <v>-141.3157416274349</v>
      </c>
      <c r="O1108" s="51">
        <f t="shared" si="112"/>
        <v>736.07272054248631</v>
      </c>
      <c r="Q1108" s="11">
        <v>39707</v>
      </c>
      <c r="R1108" s="10">
        <v>4450</v>
      </c>
      <c r="S1108" s="10">
        <v>4620</v>
      </c>
      <c r="T1108" s="10">
        <v>4420</v>
      </c>
      <c r="U1108" s="10">
        <v>4610</v>
      </c>
      <c r="V1108" s="10">
        <v>16371600</v>
      </c>
      <c r="W1108" s="10">
        <v>4610</v>
      </c>
      <c r="X1108" s="19">
        <f t="shared" si="113"/>
        <v>-3.9045553145336225</v>
      </c>
      <c r="AF1108" s="51">
        <f t="shared" si="115"/>
        <v>-59.514854548224065</v>
      </c>
      <c r="AG1108" s="51">
        <f t="shared" si="114"/>
        <v>232.36310367557542</v>
      </c>
    </row>
    <row r="1109" spans="1:33" s="1" customFormat="1">
      <c r="A1109" s="18">
        <v>39708</v>
      </c>
      <c r="B1109" s="19">
        <v>11737.62</v>
      </c>
      <c r="C1109" s="19">
        <v>11880.03</v>
      </c>
      <c r="D1109" s="19">
        <v>11708.7</v>
      </c>
      <c r="E1109" s="19">
        <v>11749.79</v>
      </c>
      <c r="F1109" s="19">
        <f t="shared" si="110"/>
        <v>1.1921064121146125</v>
      </c>
      <c r="G1109" s="19"/>
      <c r="H1109" s="19"/>
      <c r="I1109" s="19"/>
      <c r="J1109" s="19"/>
      <c r="K1109" s="19"/>
      <c r="L1109" s="19"/>
      <c r="M1109" s="19"/>
      <c r="N1109" s="51">
        <f t="shared" si="111"/>
        <v>1.706025435265468</v>
      </c>
      <c r="O1109" s="51">
        <f t="shared" si="112"/>
        <v>2.0385154268835124</v>
      </c>
      <c r="Q1109" s="11">
        <v>39708</v>
      </c>
      <c r="R1109" s="10">
        <v>4620</v>
      </c>
      <c r="S1109" s="10">
        <v>4640</v>
      </c>
      <c r="T1109" s="10">
        <v>4560</v>
      </c>
      <c r="U1109" s="10">
        <v>4590</v>
      </c>
      <c r="V1109" s="10">
        <v>10582500</v>
      </c>
      <c r="W1109" s="10">
        <v>4590</v>
      </c>
      <c r="X1109" s="19">
        <f t="shared" si="113"/>
        <v>-0.4357298474945534</v>
      </c>
      <c r="AF1109" s="51">
        <f t="shared" si="115"/>
        <v>-8.257544778941027E-2</v>
      </c>
      <c r="AG1109" s="51">
        <f t="shared" si="114"/>
        <v>3.5958473752605732E-2</v>
      </c>
    </row>
    <row r="1110" spans="1:33" s="1" customFormat="1">
      <c r="A1110" s="18">
        <v>39709</v>
      </c>
      <c r="B1110" s="19">
        <v>11576.94</v>
      </c>
      <c r="C1110" s="19">
        <v>11577.88</v>
      </c>
      <c r="D1110" s="19">
        <v>11301.46</v>
      </c>
      <c r="E1110" s="19">
        <v>11489.3</v>
      </c>
      <c r="F1110" s="19">
        <f t="shared" si="110"/>
        <v>-2.2672399536960617</v>
      </c>
      <c r="G1110" s="19"/>
      <c r="H1110" s="19"/>
      <c r="I1110" s="19"/>
      <c r="J1110" s="19"/>
      <c r="K1110" s="19"/>
      <c r="L1110" s="19"/>
      <c r="M1110" s="19"/>
      <c r="N1110" s="51">
        <f t="shared" si="111"/>
        <v>-11.611570439162191</v>
      </c>
      <c r="O1110" s="51">
        <f t="shared" si="112"/>
        <v>26.293876258415676</v>
      </c>
      <c r="Q1110" s="11">
        <v>39709</v>
      </c>
      <c r="R1110" s="10">
        <v>4490</v>
      </c>
      <c r="S1110" s="10">
        <v>4530</v>
      </c>
      <c r="T1110" s="10">
        <v>4370</v>
      </c>
      <c r="U1110" s="10">
        <v>4450</v>
      </c>
      <c r="V1110" s="10">
        <v>13067600</v>
      </c>
      <c r="W1110" s="10">
        <v>4450</v>
      </c>
      <c r="X1110" s="19">
        <f t="shared" si="113"/>
        <v>-3.1460674157303372</v>
      </c>
      <c r="AF1110" s="51">
        <f t="shared" si="115"/>
        <v>-31.131006782323457</v>
      </c>
      <c r="AG1110" s="51">
        <f t="shared" si="114"/>
        <v>97.931909243046263</v>
      </c>
    </row>
    <row r="1111" spans="1:33" s="1" customFormat="1">
      <c r="A1111" s="18">
        <v>39710</v>
      </c>
      <c r="B1111" s="19">
        <v>11631.6</v>
      </c>
      <c r="C1111" s="19">
        <v>11920.86</v>
      </c>
      <c r="D1111" s="19">
        <v>11615.2</v>
      </c>
      <c r="E1111" s="19">
        <v>11920.86</v>
      </c>
      <c r="F1111" s="19">
        <f t="shared" si="110"/>
        <v>3.6202086091104273</v>
      </c>
      <c r="G1111" s="19"/>
      <c r="H1111" s="19"/>
      <c r="I1111" s="19"/>
      <c r="J1111" s="19"/>
      <c r="K1111" s="19"/>
      <c r="L1111" s="19"/>
      <c r="M1111" s="19"/>
      <c r="N1111" s="51">
        <f t="shared" si="111"/>
        <v>47.55572029290979</v>
      </c>
      <c r="O1111" s="51">
        <f t="shared" si="112"/>
        <v>172.29407865441937</v>
      </c>
      <c r="Q1111" s="11">
        <v>39710</v>
      </c>
      <c r="R1111" s="10">
        <v>4550</v>
      </c>
      <c r="S1111" s="10">
        <v>4720</v>
      </c>
      <c r="T1111" s="10">
        <v>4550</v>
      </c>
      <c r="U1111" s="10">
        <v>4720</v>
      </c>
      <c r="V1111" s="10">
        <v>12819200</v>
      </c>
      <c r="W1111" s="10">
        <v>4720</v>
      </c>
      <c r="X1111" s="19">
        <f t="shared" si="113"/>
        <v>5.7203389830508478</v>
      </c>
      <c r="AF1111" s="51">
        <f t="shared" si="115"/>
        <v>187.20881300951649</v>
      </c>
      <c r="AG1111" s="51">
        <f t="shared" si="114"/>
        <v>1070.9480051287007</v>
      </c>
    </row>
    <row r="1112" spans="1:33" s="1" customFormat="1">
      <c r="A1112" s="18">
        <v>39713</v>
      </c>
      <c r="B1112" s="19">
        <v>12037.89</v>
      </c>
      <c r="C1112" s="19">
        <v>12263.95</v>
      </c>
      <c r="D1112" s="19">
        <v>12037.89</v>
      </c>
      <c r="E1112" s="19">
        <v>12090.59</v>
      </c>
      <c r="F1112" s="19">
        <f t="shared" si="110"/>
        <v>1.4038190030428586</v>
      </c>
      <c r="G1112" s="19"/>
      <c r="H1112" s="19"/>
      <c r="I1112" s="19"/>
      <c r="J1112" s="19"/>
      <c r="K1112" s="19"/>
      <c r="L1112" s="19"/>
      <c r="M1112" s="19"/>
      <c r="N1112" s="51">
        <f t="shared" si="111"/>
        <v>2.783015992995614</v>
      </c>
      <c r="O1112" s="51">
        <f t="shared" si="112"/>
        <v>3.9146019019073033</v>
      </c>
      <c r="Q1112" s="11">
        <v>39713</v>
      </c>
      <c r="R1112" s="10">
        <v>4860</v>
      </c>
      <c r="S1112" s="10">
        <v>4900</v>
      </c>
      <c r="T1112" s="10">
        <v>4820</v>
      </c>
      <c r="U1112" s="10">
        <v>4870</v>
      </c>
      <c r="V1112" s="10">
        <v>9126700</v>
      </c>
      <c r="W1112" s="10">
        <v>4870</v>
      </c>
      <c r="X1112" s="19">
        <f t="shared" si="113"/>
        <v>3.0800821355236137</v>
      </c>
      <c r="AF1112" s="51">
        <f t="shared" si="115"/>
        <v>29.22807195265073</v>
      </c>
      <c r="AG1112" s="51">
        <f t="shared" si="114"/>
        <v>90.032689489186239</v>
      </c>
    </row>
    <row r="1113" spans="1:33" s="1" customFormat="1">
      <c r="A1113" s="18">
        <v>39715</v>
      </c>
      <c r="B1113" s="19">
        <v>12031.98</v>
      </c>
      <c r="C1113" s="19">
        <v>12115.03</v>
      </c>
      <c r="D1113" s="19">
        <v>11904.6</v>
      </c>
      <c r="E1113" s="19">
        <v>12115.03</v>
      </c>
      <c r="F1113" s="19">
        <f t="shared" si="110"/>
        <v>0.20173288881662291</v>
      </c>
      <c r="G1113" s="19"/>
      <c r="H1113" s="19"/>
      <c r="I1113" s="19"/>
      <c r="J1113" s="19"/>
      <c r="K1113" s="19"/>
      <c r="L1113" s="19"/>
      <c r="M1113" s="19"/>
      <c r="N1113" s="51">
        <f t="shared" si="111"/>
        <v>8.5545066602534265E-3</v>
      </c>
      <c r="O1113" s="51">
        <f t="shared" si="112"/>
        <v>1.7495510732802649E-3</v>
      </c>
      <c r="Q1113" s="11">
        <v>39715</v>
      </c>
      <c r="R1113" s="10">
        <v>4800</v>
      </c>
      <c r="S1113" s="10">
        <v>4820</v>
      </c>
      <c r="T1113" s="10">
        <v>4720</v>
      </c>
      <c r="U1113" s="10">
        <v>4810</v>
      </c>
      <c r="V1113" s="10">
        <v>13056900</v>
      </c>
      <c r="W1113" s="10">
        <v>4810</v>
      </c>
      <c r="X1113" s="19">
        <f t="shared" si="113"/>
        <v>-1.2474012474012475</v>
      </c>
      <c r="AF1113" s="51">
        <f t="shared" si="115"/>
        <v>-1.9397188358318351</v>
      </c>
      <c r="AG1113" s="51">
        <f t="shared" si="114"/>
        <v>2.4190882430763487</v>
      </c>
    </row>
    <row r="1114" spans="1:33" s="1" customFormat="1">
      <c r="A1114" s="18">
        <v>39716</v>
      </c>
      <c r="B1114" s="19">
        <v>11925.71</v>
      </c>
      <c r="C1114" s="19">
        <v>12025.41</v>
      </c>
      <c r="D1114" s="19">
        <v>11835.28</v>
      </c>
      <c r="E1114" s="19">
        <v>12006.53</v>
      </c>
      <c r="F1114" s="19">
        <f t="shared" si="110"/>
        <v>-0.90367491689938717</v>
      </c>
      <c r="G1114" s="19"/>
      <c r="H1114" s="19"/>
      <c r="I1114" s="19"/>
      <c r="J1114" s="19"/>
      <c r="K1114" s="19"/>
      <c r="L1114" s="19"/>
      <c r="M1114" s="19"/>
      <c r="N1114" s="51">
        <f t="shared" si="111"/>
        <v>-0.73116422967243122</v>
      </c>
      <c r="O1114" s="51">
        <f t="shared" si="112"/>
        <v>0.65869835977805868</v>
      </c>
      <c r="Q1114" s="11">
        <v>39716</v>
      </c>
      <c r="R1114" s="10">
        <v>4700</v>
      </c>
      <c r="S1114" s="10">
        <v>4740</v>
      </c>
      <c r="T1114" s="10">
        <v>4650</v>
      </c>
      <c r="U1114" s="10">
        <v>4690</v>
      </c>
      <c r="V1114" s="10">
        <v>8217600</v>
      </c>
      <c r="W1114" s="10">
        <v>4690</v>
      </c>
      <c r="X1114" s="19">
        <f t="shared" si="113"/>
        <v>-2.5586353944562901</v>
      </c>
      <c r="AF1114" s="51">
        <f t="shared" si="115"/>
        <v>-16.745142106098154</v>
      </c>
      <c r="AG1114" s="51">
        <f t="shared" si="114"/>
        <v>42.840228966413633</v>
      </c>
    </row>
    <row r="1115" spans="1:33" s="1" customFormat="1">
      <c r="A1115" s="18">
        <v>39717</v>
      </c>
      <c r="B1115" s="19">
        <v>12026.34</v>
      </c>
      <c r="C1115" s="19">
        <v>12082.64</v>
      </c>
      <c r="D1115" s="19">
        <v>11788.73</v>
      </c>
      <c r="E1115" s="19">
        <v>11893.16</v>
      </c>
      <c r="F1115" s="19">
        <f t="shared" si="110"/>
        <v>-0.9532369866377044</v>
      </c>
      <c r="G1115" s="19"/>
      <c r="H1115" s="19"/>
      <c r="I1115" s="19"/>
      <c r="J1115" s="19"/>
      <c r="K1115" s="19"/>
      <c r="L1115" s="19"/>
      <c r="M1115" s="19"/>
      <c r="N1115" s="51">
        <f t="shared" si="111"/>
        <v>-0.85859888272205764</v>
      </c>
      <c r="O1115" s="51">
        <f t="shared" si="112"/>
        <v>0.81605687015561434</v>
      </c>
      <c r="Q1115" s="11">
        <v>39717</v>
      </c>
      <c r="R1115" s="10">
        <v>4760</v>
      </c>
      <c r="S1115" s="10">
        <v>4820</v>
      </c>
      <c r="T1115" s="10">
        <v>4690</v>
      </c>
      <c r="U1115" s="10">
        <v>4740</v>
      </c>
      <c r="V1115" s="10">
        <v>10790400</v>
      </c>
      <c r="W1115" s="10">
        <v>4740</v>
      </c>
      <c r="X1115" s="19">
        <f t="shared" si="113"/>
        <v>1.0548523206751055</v>
      </c>
      <c r="AF1115" s="51">
        <f t="shared" si="115"/>
        <v>1.1746425051120053</v>
      </c>
      <c r="AG1115" s="51">
        <f t="shared" si="114"/>
        <v>1.2393889391058526</v>
      </c>
    </row>
    <row r="1116" spans="1:33" s="1" customFormat="1">
      <c r="A1116" s="18">
        <v>39720</v>
      </c>
      <c r="B1116" s="19">
        <v>11883.25</v>
      </c>
      <c r="C1116" s="19">
        <v>12062.67</v>
      </c>
      <c r="D1116" s="19">
        <v>11721.05</v>
      </c>
      <c r="E1116" s="19">
        <v>11743.61</v>
      </c>
      <c r="F1116" s="19">
        <f t="shared" si="110"/>
        <v>-1.2734585021130578</v>
      </c>
      <c r="G1116" s="19"/>
      <c r="H1116" s="19"/>
      <c r="I1116" s="19"/>
      <c r="J1116" s="19"/>
      <c r="K1116" s="19"/>
      <c r="L1116" s="19"/>
      <c r="M1116" s="19"/>
      <c r="N1116" s="51">
        <f t="shared" si="111"/>
        <v>-2.0516427927920158</v>
      </c>
      <c r="O1116" s="51">
        <f t="shared" si="112"/>
        <v>2.6069677893409735</v>
      </c>
      <c r="Q1116" s="11">
        <v>39720</v>
      </c>
      <c r="R1116" s="10">
        <v>4690</v>
      </c>
      <c r="S1116" s="10">
        <v>4730</v>
      </c>
      <c r="T1116" s="10">
        <v>4540</v>
      </c>
      <c r="U1116" s="10">
        <v>4590</v>
      </c>
      <c r="V1116" s="10">
        <v>8594000</v>
      </c>
      <c r="W1116" s="10">
        <v>4590</v>
      </c>
      <c r="X1116" s="19">
        <f t="shared" si="113"/>
        <v>-3.2679738562091507</v>
      </c>
      <c r="AF1116" s="51">
        <f t="shared" si="115"/>
        <v>-34.89224794715458</v>
      </c>
      <c r="AG1116" s="51">
        <f t="shared" si="114"/>
        <v>114.01761001003001</v>
      </c>
    </row>
    <row r="1117" spans="1:33" s="1" customFormat="1">
      <c r="A1117" s="18">
        <v>39721</v>
      </c>
      <c r="B1117" s="19">
        <v>11565.7</v>
      </c>
      <c r="C1117" s="19">
        <v>11565.7</v>
      </c>
      <c r="D1117" s="19">
        <v>11160.83</v>
      </c>
      <c r="E1117" s="19">
        <v>11259.86</v>
      </c>
      <c r="F1117" s="19">
        <f t="shared" si="110"/>
        <v>-4.2962345890623856</v>
      </c>
      <c r="G1117" s="19"/>
      <c r="H1117" s="19"/>
      <c r="I1117" s="19"/>
      <c r="J1117" s="19"/>
      <c r="K1117" s="19"/>
      <c r="L1117" s="19"/>
      <c r="M1117" s="19"/>
      <c r="N1117" s="51">
        <f t="shared" si="111"/>
        <v>-79.144192683472113</v>
      </c>
      <c r="O1117" s="51">
        <f t="shared" si="112"/>
        <v>339.8015883118851</v>
      </c>
      <c r="Q1117" s="11">
        <v>39721</v>
      </c>
      <c r="R1117" s="10">
        <v>4340</v>
      </c>
      <c r="S1117" s="10">
        <v>4470</v>
      </c>
      <c r="T1117" s="10">
        <v>4340</v>
      </c>
      <c r="U1117" s="10">
        <v>4380</v>
      </c>
      <c r="V1117" s="10">
        <v>16397300</v>
      </c>
      <c r="W1117" s="10">
        <v>4380</v>
      </c>
      <c r="X1117" s="19">
        <f t="shared" si="113"/>
        <v>-4.7945205479452051</v>
      </c>
      <c r="AF1117" s="51">
        <f t="shared" si="115"/>
        <v>-110.19522554804415</v>
      </c>
      <c r="AG1117" s="51">
        <f t="shared" si="114"/>
        <v>528.30376314163084</v>
      </c>
    </row>
    <row r="1118" spans="1:33" s="1" customFormat="1">
      <c r="A1118" s="18">
        <v>39722</v>
      </c>
      <c r="B1118" s="19">
        <v>11396.61</v>
      </c>
      <c r="C1118" s="19">
        <v>11456.64</v>
      </c>
      <c r="D1118" s="19">
        <v>11314.28</v>
      </c>
      <c r="E1118" s="19">
        <v>11368.26</v>
      </c>
      <c r="F1118" s="19">
        <f t="shared" si="110"/>
        <v>0.95353202688889627</v>
      </c>
      <c r="G1118" s="19"/>
      <c r="H1118" s="19"/>
      <c r="I1118" s="19"/>
      <c r="J1118" s="19"/>
      <c r="K1118" s="19"/>
      <c r="L1118" s="19"/>
      <c r="M1118" s="19"/>
      <c r="N1118" s="51">
        <f t="shared" si="111"/>
        <v>0.87459279018063274</v>
      </c>
      <c r="O1118" s="51">
        <f t="shared" si="112"/>
        <v>0.83638812317243183</v>
      </c>
      <c r="Q1118" s="11">
        <v>39722</v>
      </c>
      <c r="R1118" s="10">
        <v>4490</v>
      </c>
      <c r="S1118" s="10">
        <v>4500</v>
      </c>
      <c r="T1118" s="10">
        <v>4410</v>
      </c>
      <c r="U1118" s="10">
        <v>4460</v>
      </c>
      <c r="V1118" s="10">
        <v>9910900</v>
      </c>
      <c r="W1118" s="10">
        <v>4460</v>
      </c>
      <c r="X1118" s="19">
        <f t="shared" si="113"/>
        <v>1.7937219730941705</v>
      </c>
      <c r="AF1118" s="51">
        <f t="shared" si="115"/>
        <v>5.7737754189533996</v>
      </c>
      <c r="AG1118" s="51">
        <f t="shared" si="114"/>
        <v>10.358094040778054</v>
      </c>
    </row>
    <row r="1119" spans="1:33" s="1" customFormat="1">
      <c r="A1119" s="18">
        <v>39723</v>
      </c>
      <c r="B1119" s="19">
        <v>11423.13</v>
      </c>
      <c r="C1119" s="19">
        <v>11452.39</v>
      </c>
      <c r="D1119" s="19">
        <v>11143.79</v>
      </c>
      <c r="E1119" s="19">
        <v>11154.76</v>
      </c>
      <c r="F1119" s="19">
        <f t="shared" si="110"/>
        <v>-1.9139811165816207</v>
      </c>
      <c r="G1119" s="19"/>
      <c r="H1119" s="19"/>
      <c r="I1119" s="19"/>
      <c r="J1119" s="19"/>
      <c r="K1119" s="19"/>
      <c r="L1119" s="19"/>
      <c r="M1119" s="19"/>
      <c r="N1119" s="51">
        <f t="shared" si="111"/>
        <v>-6.9809680249085382</v>
      </c>
      <c r="O1119" s="51">
        <f t="shared" si="112"/>
        <v>13.341997811197468</v>
      </c>
      <c r="Q1119" s="11">
        <v>39723</v>
      </c>
      <c r="R1119" s="10">
        <v>4420</v>
      </c>
      <c r="S1119" s="10">
        <v>4430</v>
      </c>
      <c r="T1119" s="10">
        <v>4230</v>
      </c>
      <c r="U1119" s="10">
        <v>4310</v>
      </c>
      <c r="V1119" s="10">
        <v>13546900</v>
      </c>
      <c r="W1119" s="10">
        <v>4310</v>
      </c>
      <c r="X1119" s="19">
        <f t="shared" si="113"/>
        <v>-3.4802784222737819</v>
      </c>
      <c r="AF1119" s="51">
        <f t="shared" si="115"/>
        <v>-42.144578002725012</v>
      </c>
      <c r="AG1119" s="51">
        <f t="shared" si="114"/>
        <v>146.66357921537812</v>
      </c>
    </row>
    <row r="1120" spans="1:33" s="1" customFormat="1">
      <c r="A1120" s="18">
        <v>39724</v>
      </c>
      <c r="B1120" s="19">
        <v>11052.1</v>
      </c>
      <c r="C1120" s="19">
        <v>11099.73</v>
      </c>
      <c r="D1120" s="19">
        <v>10938.14</v>
      </c>
      <c r="E1120" s="19">
        <v>10938.14</v>
      </c>
      <c r="F1120" s="19">
        <f t="shared" si="110"/>
        <v>-1.9804098320189794</v>
      </c>
      <c r="G1120" s="19"/>
      <c r="H1120" s="19"/>
      <c r="I1120" s="19"/>
      <c r="J1120" s="19"/>
      <c r="K1120" s="19"/>
      <c r="L1120" s="19"/>
      <c r="M1120" s="19"/>
      <c r="N1120" s="51">
        <f t="shared" si="111"/>
        <v>-7.7344887079423987</v>
      </c>
      <c r="O1120" s="51">
        <f t="shared" si="112"/>
        <v>15.295915637737274</v>
      </c>
      <c r="Q1120" s="11">
        <v>39724</v>
      </c>
      <c r="R1120" s="10">
        <v>4130</v>
      </c>
      <c r="S1120" s="10">
        <v>4140</v>
      </c>
      <c r="T1120" s="10">
        <v>4030</v>
      </c>
      <c r="U1120" s="10">
        <v>4080</v>
      </c>
      <c r="V1120" s="10">
        <v>18219500</v>
      </c>
      <c r="W1120" s="10">
        <v>4080</v>
      </c>
      <c r="X1120" s="19">
        <f t="shared" si="113"/>
        <v>-5.6372549019607847</v>
      </c>
      <c r="AF1120" s="51">
        <f t="shared" si="115"/>
        <v>-179.11878053455624</v>
      </c>
      <c r="AG1120" s="51">
        <f t="shared" si="114"/>
        <v>1009.6902559945063</v>
      </c>
    </row>
    <row r="1121" spans="1:33" s="1" customFormat="1">
      <c r="A1121" s="18">
        <v>39727</v>
      </c>
      <c r="B1121" s="19">
        <v>10817.27</v>
      </c>
      <c r="C1121" s="19">
        <v>10839.5</v>
      </c>
      <c r="D1121" s="19">
        <v>10374.379999999999</v>
      </c>
      <c r="E1121" s="19">
        <v>10473.09</v>
      </c>
      <c r="F1121" s="19">
        <f t="shared" si="110"/>
        <v>-4.4404278011551437</v>
      </c>
      <c r="G1121" s="19"/>
      <c r="H1121" s="19"/>
      <c r="I1121" s="19"/>
      <c r="J1121" s="19"/>
      <c r="K1121" s="19"/>
      <c r="L1121" s="19"/>
      <c r="M1121" s="19"/>
      <c r="N1121" s="51">
        <f t="shared" si="111"/>
        <v>-87.389041488161467</v>
      </c>
      <c r="O1121" s="51">
        <f t="shared" si="112"/>
        <v>387.80133623869682</v>
      </c>
      <c r="Q1121" s="11">
        <v>39727</v>
      </c>
      <c r="R1121" s="10">
        <v>4020</v>
      </c>
      <c r="S1121" s="10">
        <v>4020</v>
      </c>
      <c r="T1121" s="10">
        <v>3900</v>
      </c>
      <c r="U1121" s="10">
        <v>3900</v>
      </c>
      <c r="V1121" s="10">
        <v>18841000</v>
      </c>
      <c r="W1121" s="10">
        <v>3900</v>
      </c>
      <c r="X1121" s="19">
        <f t="shared" si="113"/>
        <v>-4.6153846153846159</v>
      </c>
      <c r="AF1121" s="51">
        <f t="shared" si="115"/>
        <v>-98.298772588466349</v>
      </c>
      <c r="AG1121" s="51">
        <f t="shared" si="114"/>
        <v>453.66031852546064</v>
      </c>
    </row>
    <row r="1122" spans="1:33" s="1" customFormat="1">
      <c r="A1122" s="18">
        <v>39728</v>
      </c>
      <c r="B1122" s="19">
        <v>10328.540000000001</v>
      </c>
      <c r="C1122" s="19">
        <v>10363.14</v>
      </c>
      <c r="D1122" s="19">
        <v>9916.2099999999991</v>
      </c>
      <c r="E1122" s="19">
        <v>10155.9</v>
      </c>
      <c r="F1122" s="19">
        <f t="shared" si="110"/>
        <v>-3.1232091690544466</v>
      </c>
      <c r="G1122" s="19"/>
      <c r="H1122" s="19"/>
      <c r="I1122" s="19"/>
      <c r="J1122" s="19"/>
      <c r="K1122" s="19"/>
      <c r="L1122" s="19"/>
      <c r="M1122" s="19"/>
      <c r="N1122" s="51">
        <f t="shared" si="111"/>
        <v>-30.383711890526659</v>
      </c>
      <c r="O1122" s="51">
        <f t="shared" si="112"/>
        <v>94.810063845276915</v>
      </c>
      <c r="Q1122" s="11">
        <v>39728</v>
      </c>
      <c r="R1122" s="10">
        <v>3610</v>
      </c>
      <c r="S1122" s="10">
        <v>3820</v>
      </c>
      <c r="T1122" s="10">
        <v>3580</v>
      </c>
      <c r="U1122" s="10">
        <v>3710</v>
      </c>
      <c r="V1122" s="10">
        <v>22161900</v>
      </c>
      <c r="W1122" s="10">
        <v>3710</v>
      </c>
      <c r="X1122" s="19">
        <f t="shared" si="113"/>
        <v>-5.1212938005390836</v>
      </c>
      <c r="AF1122" s="51">
        <f t="shared" si="115"/>
        <v>-134.29843231248486</v>
      </c>
      <c r="AG1122" s="51">
        <f t="shared" si="114"/>
        <v>687.74576400548312</v>
      </c>
    </row>
    <row r="1123" spans="1:33" s="1" customFormat="1">
      <c r="A1123" s="18">
        <v>39729</v>
      </c>
      <c r="B1123" s="19">
        <v>10011.64</v>
      </c>
      <c r="C1123" s="19">
        <v>10011.64</v>
      </c>
      <c r="D1123" s="19">
        <v>9159.81</v>
      </c>
      <c r="E1123" s="19">
        <v>9203.32</v>
      </c>
      <c r="F1123" s="19">
        <f t="shared" si="110"/>
        <v>-10.350395292133708</v>
      </c>
      <c r="G1123" s="19"/>
      <c r="H1123" s="19"/>
      <c r="I1123" s="19"/>
      <c r="J1123" s="19"/>
      <c r="K1123" s="19"/>
      <c r="L1123" s="19"/>
      <c r="M1123" s="19"/>
      <c r="N1123" s="51">
        <f t="shared" si="111"/>
        <v>-1107.9500241177</v>
      </c>
      <c r="O1123" s="51">
        <f t="shared" si="112"/>
        <v>11464.634887358596</v>
      </c>
      <c r="Q1123" s="11">
        <v>39729</v>
      </c>
      <c r="R1123" s="10">
        <v>3480</v>
      </c>
      <c r="S1123" s="10">
        <v>3550</v>
      </c>
      <c r="T1123" s="10">
        <v>3230</v>
      </c>
      <c r="U1123" s="10">
        <v>3280</v>
      </c>
      <c r="V1123" s="10">
        <v>24236000</v>
      </c>
      <c r="W1123" s="10">
        <v>3280</v>
      </c>
      <c r="X1123" s="19">
        <f t="shared" si="113"/>
        <v>-13.109756097560975</v>
      </c>
      <c r="AF1123" s="51">
        <f t="shared" si="115"/>
        <v>-2252.9794003375891</v>
      </c>
      <c r="AG1123" s="51">
        <f t="shared" si="114"/>
        <v>29535.407088431355</v>
      </c>
    </row>
    <row r="1124" spans="1:33" s="1" customFormat="1">
      <c r="A1124" s="18">
        <v>39730</v>
      </c>
      <c r="B1124" s="19">
        <v>9168.16</v>
      </c>
      <c r="C1124" s="19">
        <v>9443.4500000000007</v>
      </c>
      <c r="D1124" s="19">
        <v>9100.93</v>
      </c>
      <c r="E1124" s="19">
        <v>9157.49</v>
      </c>
      <c r="F1124" s="19">
        <f t="shared" si="110"/>
        <v>-0.50046464697204063</v>
      </c>
      <c r="G1124" s="19"/>
      <c r="H1124" s="19"/>
      <c r="I1124" s="19"/>
      <c r="J1124" s="19"/>
      <c r="K1124" s="19"/>
      <c r="L1124" s="19"/>
      <c r="M1124" s="19"/>
      <c r="N1124" s="51">
        <f t="shared" si="111"/>
        <v>-0.12326767447265762</v>
      </c>
      <c r="O1124" s="51">
        <f t="shared" si="112"/>
        <v>6.1347792090659034E-2</v>
      </c>
      <c r="Q1124" s="11">
        <v>39730</v>
      </c>
      <c r="R1124" s="10">
        <v>3330</v>
      </c>
      <c r="S1124" s="10">
        <v>3520</v>
      </c>
      <c r="T1124" s="10">
        <v>3270</v>
      </c>
      <c r="U1124" s="10">
        <v>3380</v>
      </c>
      <c r="V1124" s="10">
        <v>28148300</v>
      </c>
      <c r="W1124" s="10">
        <v>3380</v>
      </c>
      <c r="X1124" s="19">
        <f t="shared" si="113"/>
        <v>2.9585798816568047</v>
      </c>
      <c r="AF1124" s="51">
        <f t="shared" si="115"/>
        <v>25.904059273495292</v>
      </c>
      <c r="AG1124" s="51">
        <f t="shared" si="114"/>
        <v>76.646165668706161</v>
      </c>
    </row>
    <row r="1125" spans="1:33" s="1" customFormat="1">
      <c r="A1125" s="18">
        <v>39731</v>
      </c>
      <c r="B1125" s="19">
        <v>9016.34</v>
      </c>
      <c r="C1125" s="19">
        <v>9016.34</v>
      </c>
      <c r="D1125" s="19">
        <v>8115.41</v>
      </c>
      <c r="E1125" s="19">
        <v>8276.43</v>
      </c>
      <c r="F1125" s="19">
        <f t="shared" si="110"/>
        <v>-10.645411125328184</v>
      </c>
      <c r="G1125" s="19"/>
      <c r="H1125" s="19"/>
      <c r="I1125" s="19"/>
      <c r="J1125" s="19"/>
      <c r="K1125" s="19"/>
      <c r="L1125" s="19"/>
      <c r="M1125" s="19"/>
      <c r="N1125" s="51">
        <f t="shared" si="111"/>
        <v>-1205.4422150978792</v>
      </c>
      <c r="O1125" s="51">
        <f t="shared" si="112"/>
        <v>12829.070609291208</v>
      </c>
      <c r="Q1125" s="11">
        <v>39731</v>
      </c>
      <c r="R1125" s="10">
        <v>3050</v>
      </c>
      <c r="S1125" s="10">
        <v>3300</v>
      </c>
      <c r="T1125" s="10">
        <v>3040</v>
      </c>
      <c r="U1125" s="10">
        <v>3220</v>
      </c>
      <c r="V1125" s="10">
        <v>23278000</v>
      </c>
      <c r="W1125" s="10">
        <v>3220</v>
      </c>
      <c r="X1125" s="19">
        <f t="shared" si="113"/>
        <v>-4.9689440993788816</v>
      </c>
      <c r="AF1125" s="51">
        <f t="shared" si="115"/>
        <v>-122.66540949905021</v>
      </c>
      <c r="AG1125" s="51">
        <f t="shared" si="114"/>
        <v>609.48471320702026</v>
      </c>
    </row>
    <row r="1126" spans="1:33" s="1" customFormat="1">
      <c r="A1126" s="18">
        <v>39735</v>
      </c>
      <c r="B1126" s="19">
        <v>8407.94</v>
      </c>
      <c r="C1126" s="19">
        <v>9455.6200000000008</v>
      </c>
      <c r="D1126" s="19">
        <v>8407.94</v>
      </c>
      <c r="E1126" s="19">
        <v>9447.57</v>
      </c>
      <c r="F1126" s="19">
        <f t="shared" si="110"/>
        <v>12.396203468193402</v>
      </c>
      <c r="G1126" s="19"/>
      <c r="H1126" s="19"/>
      <c r="I1126" s="19"/>
      <c r="J1126" s="19"/>
      <c r="K1126" s="19"/>
      <c r="L1126" s="19"/>
      <c r="M1126" s="19"/>
      <c r="N1126" s="51">
        <f t="shared" si="111"/>
        <v>1906.1575158344592</v>
      </c>
      <c r="O1126" s="51">
        <f t="shared" si="112"/>
        <v>23634.425376311523</v>
      </c>
      <c r="Q1126" s="11">
        <v>39735</v>
      </c>
      <c r="R1126" s="10">
        <v>3720</v>
      </c>
      <c r="S1126" s="10">
        <v>3720</v>
      </c>
      <c r="T1126" s="10">
        <v>3620</v>
      </c>
      <c r="U1126" s="10">
        <v>3720</v>
      </c>
      <c r="V1126" s="10">
        <v>18925600</v>
      </c>
      <c r="W1126" s="10">
        <v>3720</v>
      </c>
      <c r="X1126" s="19">
        <f t="shared" si="113"/>
        <v>13.440860215053762</v>
      </c>
      <c r="AF1126" s="51">
        <f t="shared" si="115"/>
        <v>2428.3269063481571</v>
      </c>
      <c r="AG1126" s="51">
        <f t="shared" si="114"/>
        <v>32639.452805171462</v>
      </c>
    </row>
    <row r="1127" spans="1:33" s="1" customFormat="1">
      <c r="A1127" s="18">
        <v>39736</v>
      </c>
      <c r="B1127" s="19">
        <v>9390.5</v>
      </c>
      <c r="C1127" s="19">
        <v>9601.2999999999993</v>
      </c>
      <c r="D1127" s="19">
        <v>9269.49</v>
      </c>
      <c r="E1127" s="19">
        <v>9547.4699999999993</v>
      </c>
      <c r="F1127" s="19">
        <f t="shared" si="110"/>
        <v>1.0463504991374641</v>
      </c>
      <c r="G1127" s="19"/>
      <c r="H1127" s="19"/>
      <c r="I1127" s="19"/>
      <c r="J1127" s="19"/>
      <c r="K1127" s="19"/>
      <c r="L1127" s="19"/>
      <c r="M1127" s="19"/>
      <c r="N1127" s="51">
        <f t="shared" si="111"/>
        <v>1.1547685694087637</v>
      </c>
      <c r="O1127" s="51">
        <f t="shared" si="112"/>
        <v>1.2115088926596509</v>
      </c>
      <c r="Q1127" s="11">
        <v>39736</v>
      </c>
      <c r="R1127" s="10">
        <v>3670</v>
      </c>
      <c r="S1127" s="10">
        <v>3700</v>
      </c>
      <c r="T1127" s="10">
        <v>3510</v>
      </c>
      <c r="U1127" s="10">
        <v>3650</v>
      </c>
      <c r="V1127" s="10">
        <v>16576400</v>
      </c>
      <c r="W1127" s="10">
        <v>3650</v>
      </c>
      <c r="X1127" s="19">
        <f t="shared" si="113"/>
        <v>-1.9178082191780823</v>
      </c>
      <c r="AF1127" s="51">
        <f t="shared" si="115"/>
        <v>-7.0507218590061322</v>
      </c>
      <c r="AG1127" s="51">
        <f t="shared" si="114"/>
        <v>13.520044164861334</v>
      </c>
    </row>
    <row r="1128" spans="1:33" s="1" customFormat="1">
      <c r="A1128" s="18">
        <v>39737</v>
      </c>
      <c r="B1128" s="19">
        <v>9400.85</v>
      </c>
      <c r="C1128" s="19">
        <v>9400.85</v>
      </c>
      <c r="D1128" s="19">
        <v>8458.4500000000007</v>
      </c>
      <c r="E1128" s="19">
        <v>8458.4500000000007</v>
      </c>
      <c r="F1128" s="19">
        <f t="shared" si="110"/>
        <v>-12.874935715172384</v>
      </c>
      <c r="G1128" s="19"/>
      <c r="H1128" s="19"/>
      <c r="I1128" s="19"/>
      <c r="J1128" s="19"/>
      <c r="K1128" s="19"/>
      <c r="L1128" s="19"/>
      <c r="M1128" s="19"/>
      <c r="N1128" s="51">
        <f t="shared" si="111"/>
        <v>-2132.8157118191471</v>
      </c>
      <c r="O1128" s="51">
        <f t="shared" si="112"/>
        <v>27453.924933381586</v>
      </c>
      <c r="Q1128" s="11">
        <v>39737</v>
      </c>
      <c r="R1128" s="10">
        <v>3350</v>
      </c>
      <c r="S1128" s="10">
        <v>3450</v>
      </c>
      <c r="T1128" s="10">
        <v>3300</v>
      </c>
      <c r="U1128" s="10">
        <v>3310</v>
      </c>
      <c r="V1128" s="10">
        <v>17017000</v>
      </c>
      <c r="W1128" s="10">
        <v>3310</v>
      </c>
      <c r="X1128" s="19">
        <f t="shared" si="113"/>
        <v>-10.271903323262841</v>
      </c>
      <c r="AF1128" s="51">
        <f t="shared" si="115"/>
        <v>-1083.7242762746571</v>
      </c>
      <c r="AG1128" s="51">
        <f t="shared" si="114"/>
        <v>11131.620776038932</v>
      </c>
    </row>
    <row r="1129" spans="1:33" s="1" customFormat="1">
      <c r="A1129" s="18">
        <v>39738</v>
      </c>
      <c r="B1129" s="19">
        <v>8579.57</v>
      </c>
      <c r="C1129" s="19">
        <v>8763.7099999999991</v>
      </c>
      <c r="D1129" s="19">
        <v>8539.51</v>
      </c>
      <c r="E1129" s="19">
        <v>8693.82</v>
      </c>
      <c r="F1129" s="19">
        <f t="shared" si="110"/>
        <v>2.7073254334688204</v>
      </c>
      <c r="G1129" s="19"/>
      <c r="H1129" s="19"/>
      <c r="I1129" s="19"/>
      <c r="J1129" s="19"/>
      <c r="K1129" s="19"/>
      <c r="L1129" s="19"/>
      <c r="M1129" s="19"/>
      <c r="N1129" s="51">
        <f t="shared" si="111"/>
        <v>19.904947888998734</v>
      </c>
      <c r="O1129" s="51">
        <f t="shared" si="112"/>
        <v>53.94461028193242</v>
      </c>
      <c r="Q1129" s="11">
        <v>39738</v>
      </c>
      <c r="R1129" s="10">
        <v>3450</v>
      </c>
      <c r="S1129" s="10">
        <v>3480</v>
      </c>
      <c r="T1129" s="10">
        <v>3370</v>
      </c>
      <c r="U1129" s="10">
        <v>3420</v>
      </c>
      <c r="V1129" s="10">
        <v>14829000</v>
      </c>
      <c r="W1129" s="10">
        <v>3420</v>
      </c>
      <c r="X1129" s="19">
        <f t="shared" si="113"/>
        <v>3.2163742690058479</v>
      </c>
      <c r="AF1129" s="51">
        <f t="shared" si="115"/>
        <v>33.281907700534056</v>
      </c>
      <c r="AG1129" s="51">
        <f t="shared" si="114"/>
        <v>107.05598437156239</v>
      </c>
    </row>
    <row r="1130" spans="1:33" s="1" customFormat="1">
      <c r="A1130" s="18">
        <v>39741</v>
      </c>
      <c r="B1130" s="19">
        <v>8775.24</v>
      </c>
      <c r="C1130" s="19">
        <v>9038.4500000000007</v>
      </c>
      <c r="D1130" s="19">
        <v>8687.7000000000007</v>
      </c>
      <c r="E1130" s="19">
        <v>9005.59</v>
      </c>
      <c r="F1130" s="19">
        <f t="shared" si="110"/>
        <v>3.4619608487617186</v>
      </c>
      <c r="G1130" s="19"/>
      <c r="H1130" s="19"/>
      <c r="I1130" s="19"/>
      <c r="J1130" s="19"/>
      <c r="K1130" s="19"/>
      <c r="L1130" s="19"/>
      <c r="M1130" s="19"/>
      <c r="N1130" s="51">
        <f t="shared" si="111"/>
        <v>41.592422130987146</v>
      </c>
      <c r="O1130" s="51">
        <f t="shared" si="112"/>
        <v>144.10717887712539</v>
      </c>
      <c r="Q1130" s="11">
        <v>39741</v>
      </c>
      <c r="R1130" s="10">
        <v>3470</v>
      </c>
      <c r="S1130" s="10">
        <v>3640</v>
      </c>
      <c r="T1130" s="10">
        <v>3440</v>
      </c>
      <c r="U1130" s="10">
        <v>3610</v>
      </c>
      <c r="V1130" s="10">
        <v>15308400</v>
      </c>
      <c r="W1130" s="10">
        <v>3610</v>
      </c>
      <c r="X1130" s="19">
        <f t="shared" si="113"/>
        <v>5.2631578947368416</v>
      </c>
      <c r="AF1130" s="51">
        <f t="shared" si="115"/>
        <v>145.8161032930191</v>
      </c>
      <c r="AG1130" s="51">
        <f t="shared" si="114"/>
        <v>767.49222445140151</v>
      </c>
    </row>
    <row r="1131" spans="1:33" s="1" customFormat="1">
      <c r="A1131" s="18">
        <v>39742</v>
      </c>
      <c r="B1131" s="19">
        <v>9139.26</v>
      </c>
      <c r="C1131" s="19">
        <v>9358.51</v>
      </c>
      <c r="D1131" s="19">
        <v>9135.41</v>
      </c>
      <c r="E1131" s="19">
        <v>9306.25</v>
      </c>
      <c r="F1131" s="19">
        <f t="shared" si="110"/>
        <v>3.2307320349227653</v>
      </c>
      <c r="G1131" s="19"/>
      <c r="H1131" s="19"/>
      <c r="I1131" s="19"/>
      <c r="J1131" s="19"/>
      <c r="K1131" s="19"/>
      <c r="L1131" s="19"/>
      <c r="M1131" s="19"/>
      <c r="N1131" s="51">
        <f t="shared" si="111"/>
        <v>33.808470773238774</v>
      </c>
      <c r="O1131" s="51">
        <f t="shared" si="112"/>
        <v>109.32027182646304</v>
      </c>
      <c r="Q1131" s="11">
        <v>39742</v>
      </c>
      <c r="R1131" s="10">
        <v>3810</v>
      </c>
      <c r="S1131" s="10">
        <v>3820</v>
      </c>
      <c r="T1131" s="10">
        <v>3760</v>
      </c>
      <c r="U1131" s="10">
        <v>3790</v>
      </c>
      <c r="V1131" s="10">
        <v>12487400</v>
      </c>
      <c r="W1131" s="10">
        <v>3790</v>
      </c>
      <c r="X1131" s="19">
        <f t="shared" si="113"/>
        <v>4.7493403693931393</v>
      </c>
      <c r="AF1131" s="51">
        <f t="shared" si="115"/>
        <v>107.1453550015691</v>
      </c>
      <c r="AG1131" s="51">
        <f t="shared" si="114"/>
        <v>508.89845318735155</v>
      </c>
    </row>
    <row r="1132" spans="1:33" s="1" customFormat="1">
      <c r="A1132" s="18">
        <v>39743</v>
      </c>
      <c r="B1132" s="19">
        <v>9198.14</v>
      </c>
      <c r="C1132" s="19">
        <v>9198.14</v>
      </c>
      <c r="D1132" s="19">
        <v>8674.69</v>
      </c>
      <c r="E1132" s="19">
        <v>8674.69</v>
      </c>
      <c r="F1132" s="19">
        <f t="shared" si="110"/>
        <v>-7.2804907149419691</v>
      </c>
      <c r="G1132" s="19"/>
      <c r="H1132" s="19"/>
      <c r="I1132" s="19"/>
      <c r="J1132" s="19"/>
      <c r="K1132" s="19"/>
      <c r="L1132" s="19"/>
      <c r="M1132" s="19"/>
      <c r="N1132" s="51">
        <f t="shared" si="111"/>
        <v>-385.46366005165464</v>
      </c>
      <c r="O1132" s="51">
        <f t="shared" si="112"/>
        <v>2805.2910171683161</v>
      </c>
      <c r="Q1132" s="11">
        <v>39743</v>
      </c>
      <c r="R1132" s="10">
        <v>3700</v>
      </c>
      <c r="S1132" s="10">
        <v>3770</v>
      </c>
      <c r="T1132" s="10">
        <v>3530</v>
      </c>
      <c r="U1132" s="10">
        <v>3530</v>
      </c>
      <c r="V1132" s="10">
        <v>14656200</v>
      </c>
      <c r="W1132" s="10">
        <v>3530</v>
      </c>
      <c r="X1132" s="19">
        <f t="shared" si="113"/>
        <v>-7.3654390934844187</v>
      </c>
      <c r="AF1132" s="51">
        <f t="shared" si="115"/>
        <v>-399.52922767183202</v>
      </c>
      <c r="AG1132" s="51">
        <f t="shared" si="114"/>
        <v>2942.601199453848</v>
      </c>
    </row>
    <row r="1133" spans="1:33" s="1" customFormat="1">
      <c r="A1133" s="18">
        <v>39744</v>
      </c>
      <c r="B1133" s="19">
        <v>8547.7900000000009</v>
      </c>
      <c r="C1133" s="19">
        <v>8547.7900000000009</v>
      </c>
      <c r="D1133" s="19">
        <v>8016.61</v>
      </c>
      <c r="E1133" s="19">
        <v>8460.98</v>
      </c>
      <c r="F1133" s="19">
        <f t="shared" si="110"/>
        <v>-2.5258303411661647</v>
      </c>
      <c r="G1133" s="19"/>
      <c r="H1133" s="19"/>
      <c r="I1133" s="19"/>
      <c r="J1133" s="19"/>
      <c r="K1133" s="19"/>
      <c r="L1133" s="19"/>
      <c r="M1133" s="19"/>
      <c r="N1133" s="51">
        <f t="shared" si="111"/>
        <v>-16.061092348913689</v>
      </c>
      <c r="O1133" s="51">
        <f t="shared" si="112"/>
        <v>40.522861537779256</v>
      </c>
      <c r="Q1133" s="11">
        <v>39744</v>
      </c>
      <c r="R1133" s="10">
        <v>3400</v>
      </c>
      <c r="S1133" s="10">
        <v>3420</v>
      </c>
      <c r="T1133" s="10">
        <v>3280</v>
      </c>
      <c r="U1133" s="10">
        <v>3420</v>
      </c>
      <c r="V1133" s="10">
        <v>19616000</v>
      </c>
      <c r="W1133" s="10">
        <v>3420</v>
      </c>
      <c r="X1133" s="19">
        <f t="shared" si="113"/>
        <v>-3.2163742690058479</v>
      </c>
      <c r="AF1133" s="51">
        <f t="shared" si="115"/>
        <v>-33.265285391961818</v>
      </c>
      <c r="AG1133" s="51">
        <f t="shared" si="114"/>
        <v>106.98469961712198</v>
      </c>
    </row>
    <row r="1134" spans="1:33" s="1" customFormat="1">
      <c r="A1134" s="18">
        <v>39745</v>
      </c>
      <c r="B1134" s="19">
        <v>8391.0400000000009</v>
      </c>
      <c r="C1134" s="19">
        <v>8391.0400000000009</v>
      </c>
      <c r="D1134" s="19">
        <v>7647.07</v>
      </c>
      <c r="E1134" s="19">
        <v>7649.08</v>
      </c>
      <c r="F1134" s="19">
        <f t="shared" si="110"/>
        <v>-10.614348392224942</v>
      </c>
      <c r="G1134" s="19"/>
      <c r="H1134" s="19"/>
      <c r="I1134" s="19"/>
      <c r="J1134" s="19"/>
      <c r="K1134" s="19"/>
      <c r="L1134" s="19"/>
      <c r="M1134" s="19"/>
      <c r="N1134" s="51">
        <f t="shared" si="111"/>
        <v>-1194.9179853201279</v>
      </c>
      <c r="O1134" s="51">
        <f t="shared" si="112"/>
        <v>12679.947749812103</v>
      </c>
      <c r="Q1134" s="11">
        <v>39745</v>
      </c>
      <c r="R1134" s="10">
        <v>3320</v>
      </c>
      <c r="S1134" s="10">
        <v>3330</v>
      </c>
      <c r="T1134" s="10">
        <v>3200</v>
      </c>
      <c r="U1134" s="10">
        <v>3200</v>
      </c>
      <c r="V1134" s="10">
        <v>15420900</v>
      </c>
      <c r="W1134" s="10">
        <v>3200</v>
      </c>
      <c r="X1134" s="19">
        <f t="shared" si="113"/>
        <v>-6.8750000000000009</v>
      </c>
      <c r="AF1134" s="51">
        <f t="shared" si="115"/>
        <v>-324.91320046944105</v>
      </c>
      <c r="AG1134" s="51">
        <f t="shared" si="114"/>
        <v>2233.6912422020177</v>
      </c>
    </row>
    <row r="1135" spans="1:33" s="1" customFormat="1">
      <c r="A1135" s="18">
        <v>39748</v>
      </c>
      <c r="B1135" s="19">
        <v>7568.36</v>
      </c>
      <c r="C1135" s="19">
        <v>7878.97</v>
      </c>
      <c r="D1135" s="19">
        <v>7141.27</v>
      </c>
      <c r="E1135" s="19">
        <v>7162.9</v>
      </c>
      <c r="F1135" s="19">
        <f t="shared" si="110"/>
        <v>-6.7874743469823722</v>
      </c>
      <c r="G1135" s="19"/>
      <c r="H1135" s="19"/>
      <c r="I1135" s="19"/>
      <c r="J1135" s="19"/>
      <c r="K1135" s="19"/>
      <c r="L1135" s="19"/>
      <c r="M1135" s="19"/>
      <c r="N1135" s="51">
        <f t="shared" si="111"/>
        <v>-312.31286160779189</v>
      </c>
      <c r="O1135" s="51">
        <f t="shared" si="112"/>
        <v>2118.9456928227914</v>
      </c>
      <c r="Q1135" s="11">
        <v>39748</v>
      </c>
      <c r="R1135" s="10">
        <v>3150</v>
      </c>
      <c r="S1135" s="10">
        <v>3240</v>
      </c>
      <c r="T1135" s="10">
        <v>2900</v>
      </c>
      <c r="U1135" s="10">
        <v>2940</v>
      </c>
      <c r="V1135" s="10">
        <v>30011200</v>
      </c>
      <c r="W1135" s="10">
        <v>2940</v>
      </c>
      <c r="X1135" s="19">
        <f t="shared" si="113"/>
        <v>-8.8435374149659864</v>
      </c>
      <c r="AF1135" s="51">
        <f t="shared" si="115"/>
        <v>-691.57390614063502</v>
      </c>
      <c r="AG1135" s="51">
        <f t="shared" si="114"/>
        <v>6115.7745122299675</v>
      </c>
    </row>
    <row r="1136" spans="1:33" s="1" customFormat="1">
      <c r="A1136" s="18">
        <v>39749</v>
      </c>
      <c r="B1136" s="19">
        <v>7143.34</v>
      </c>
      <c r="C1136" s="19">
        <v>7626.42</v>
      </c>
      <c r="D1136" s="19">
        <v>6994.9</v>
      </c>
      <c r="E1136" s="19">
        <v>7621.92</v>
      </c>
      <c r="F1136" s="19">
        <f t="shared" si="110"/>
        <v>6.022367067615515</v>
      </c>
      <c r="G1136" s="19"/>
      <c r="H1136" s="19"/>
      <c r="I1136" s="19"/>
      <c r="J1136" s="19"/>
      <c r="K1136" s="19"/>
      <c r="L1136" s="19"/>
      <c r="M1136" s="19"/>
      <c r="N1136" s="51">
        <f t="shared" si="111"/>
        <v>218.72784471276725</v>
      </c>
      <c r="O1136" s="51">
        <f t="shared" si="112"/>
        <v>1317.868562411647</v>
      </c>
      <c r="Q1136" s="11">
        <v>39749</v>
      </c>
      <c r="R1136" s="10">
        <v>2975</v>
      </c>
      <c r="S1136" s="10">
        <v>3230</v>
      </c>
      <c r="T1136" s="10">
        <v>2860</v>
      </c>
      <c r="U1136" s="10">
        <v>3170</v>
      </c>
      <c r="V1136" s="10">
        <v>24205900</v>
      </c>
      <c r="W1136" s="10">
        <v>3170</v>
      </c>
      <c r="X1136" s="19">
        <f t="shared" si="113"/>
        <v>7.2555205047318623</v>
      </c>
      <c r="AF1136" s="51">
        <f t="shared" si="115"/>
        <v>381.9915968638951</v>
      </c>
      <c r="AG1136" s="51">
        <f t="shared" si="114"/>
        <v>2771.6501601730142</v>
      </c>
    </row>
    <row r="1137" spans="1:33" s="1" customFormat="1">
      <c r="A1137" s="18">
        <v>39750</v>
      </c>
      <c r="B1137" s="19">
        <v>7741.52</v>
      </c>
      <c r="C1137" s="19">
        <v>8211.9</v>
      </c>
      <c r="D1137" s="19">
        <v>7741.52</v>
      </c>
      <c r="E1137" s="19">
        <v>8211.9</v>
      </c>
      <c r="F1137" s="19">
        <f t="shared" si="110"/>
        <v>7.1844518320973174</v>
      </c>
      <c r="G1137" s="19"/>
      <c r="H1137" s="19"/>
      <c r="I1137" s="19"/>
      <c r="J1137" s="19"/>
      <c r="K1137" s="19"/>
      <c r="L1137" s="19"/>
      <c r="M1137" s="19"/>
      <c r="N1137" s="51">
        <f t="shared" si="111"/>
        <v>371.26661458323872</v>
      </c>
      <c r="O1137" s="51">
        <f t="shared" si="112"/>
        <v>2668.3811489774794</v>
      </c>
      <c r="Q1137" s="11">
        <v>39750</v>
      </c>
      <c r="R1137" s="10">
        <v>3550</v>
      </c>
      <c r="S1137" s="10">
        <v>3570</v>
      </c>
      <c r="T1137" s="10">
        <v>3310</v>
      </c>
      <c r="U1137" s="10">
        <v>3500</v>
      </c>
      <c r="V1137" s="10">
        <v>21219500</v>
      </c>
      <c r="W1137" s="10">
        <v>3500</v>
      </c>
      <c r="X1137" s="19">
        <f t="shared" si="113"/>
        <v>9.4285714285714288</v>
      </c>
      <c r="AF1137" s="51">
        <f t="shared" si="115"/>
        <v>838.25218006750174</v>
      </c>
      <c r="AG1137" s="51">
        <f t="shared" si="114"/>
        <v>7903.7450369734188</v>
      </c>
    </row>
    <row r="1138" spans="1:33" s="1" customFormat="1">
      <c r="A1138" s="18">
        <v>39751</v>
      </c>
      <c r="B1138" s="19">
        <v>8269.7099999999991</v>
      </c>
      <c r="C1138" s="19">
        <v>9030.85</v>
      </c>
      <c r="D1138" s="19">
        <v>8269.7099999999991</v>
      </c>
      <c r="E1138" s="19">
        <v>9029.76</v>
      </c>
      <c r="F1138" s="19">
        <f t="shared" si="110"/>
        <v>9.0573835849457858</v>
      </c>
      <c r="G1138" s="19"/>
      <c r="H1138" s="19"/>
      <c r="I1138" s="19"/>
      <c r="J1138" s="19"/>
      <c r="K1138" s="19"/>
      <c r="L1138" s="19"/>
      <c r="M1138" s="19"/>
      <c r="N1138" s="51">
        <f t="shared" si="111"/>
        <v>743.71897215209367</v>
      </c>
      <c r="O1138" s="51">
        <f t="shared" si="112"/>
        <v>6738.2193919524507</v>
      </c>
      <c r="Q1138" s="11">
        <v>39751</v>
      </c>
      <c r="R1138" s="10">
        <v>3550</v>
      </c>
      <c r="S1138" s="10">
        <v>3940</v>
      </c>
      <c r="T1138" s="10">
        <v>3540</v>
      </c>
      <c r="U1138" s="10">
        <v>3900</v>
      </c>
      <c r="V1138" s="10">
        <v>27194500</v>
      </c>
      <c r="W1138" s="10">
        <v>3900</v>
      </c>
      <c r="X1138" s="19">
        <f t="shared" si="113"/>
        <v>10.256410256410255</v>
      </c>
      <c r="AF1138" s="51">
        <f t="shared" si="115"/>
        <v>1078.9968358342985</v>
      </c>
      <c r="AG1138" s="51">
        <f t="shared" si="114"/>
        <v>11066.923166614515</v>
      </c>
    </row>
    <row r="1139" spans="1:33" s="1" customFormat="1">
      <c r="A1139" s="18">
        <v>39752</v>
      </c>
      <c r="B1139" s="19">
        <v>8958.2199999999993</v>
      </c>
      <c r="C1139" s="19">
        <v>9012.31</v>
      </c>
      <c r="D1139" s="19">
        <v>8576.98</v>
      </c>
      <c r="E1139" s="19">
        <v>8576.98</v>
      </c>
      <c r="F1139" s="19">
        <f t="shared" si="110"/>
        <v>-5.2790142917437226</v>
      </c>
      <c r="G1139" s="19"/>
      <c r="H1139" s="19"/>
      <c r="I1139" s="19"/>
      <c r="J1139" s="19"/>
      <c r="K1139" s="19"/>
      <c r="L1139" s="19"/>
      <c r="M1139" s="19"/>
      <c r="N1139" s="51">
        <f t="shared" si="111"/>
        <v>-146.88279925111033</v>
      </c>
      <c r="O1139" s="51">
        <f t="shared" si="112"/>
        <v>774.9873032870089</v>
      </c>
      <c r="Q1139" s="11">
        <v>39752</v>
      </c>
      <c r="R1139" s="10">
        <v>3750</v>
      </c>
      <c r="S1139" s="10">
        <v>3950</v>
      </c>
      <c r="T1139" s="10">
        <v>3680</v>
      </c>
      <c r="U1139" s="10">
        <v>3730</v>
      </c>
      <c r="V1139" s="10">
        <v>22327200</v>
      </c>
      <c r="W1139" s="10">
        <v>3730</v>
      </c>
      <c r="X1139" s="19">
        <f t="shared" si="113"/>
        <v>-4.5576407506702417</v>
      </c>
      <c r="AF1139" s="51">
        <f t="shared" si="115"/>
        <v>-94.65503309396486</v>
      </c>
      <c r="AG1139" s="51">
        <f t="shared" si="114"/>
        <v>431.37828767981006</v>
      </c>
    </row>
    <row r="1140" spans="1:33" s="1" customFormat="1">
      <c r="A1140" s="18">
        <v>39756</v>
      </c>
      <c r="B1140" s="19">
        <v>8702.77</v>
      </c>
      <c r="C1140" s="19">
        <v>9142.2900000000009</v>
      </c>
      <c r="D1140" s="19">
        <v>8699.77</v>
      </c>
      <c r="E1140" s="19">
        <v>9114.6</v>
      </c>
      <c r="F1140" s="19">
        <f t="shared" si="110"/>
        <v>5.8984486428367759</v>
      </c>
      <c r="G1140" s="19"/>
      <c r="H1140" s="19"/>
      <c r="I1140" s="19"/>
      <c r="J1140" s="19"/>
      <c r="K1140" s="19"/>
      <c r="L1140" s="19"/>
      <c r="M1140" s="19"/>
      <c r="N1140" s="51">
        <f t="shared" si="111"/>
        <v>205.50787374003082</v>
      </c>
      <c r="O1140" s="51">
        <f t="shared" si="112"/>
        <v>1212.7500127661162</v>
      </c>
      <c r="Q1140" s="11">
        <v>39756</v>
      </c>
      <c r="R1140" s="10">
        <v>3930</v>
      </c>
      <c r="S1140" s="10">
        <v>3950</v>
      </c>
      <c r="T1140" s="10">
        <v>3850</v>
      </c>
      <c r="U1140" s="10">
        <v>3850</v>
      </c>
      <c r="V1140" s="10">
        <v>16415800</v>
      </c>
      <c r="W1140" s="10">
        <v>3850</v>
      </c>
      <c r="X1140" s="19">
        <f t="shared" si="113"/>
        <v>3.116883116883117</v>
      </c>
      <c r="AF1140" s="51">
        <f t="shared" si="115"/>
        <v>30.288201545019184</v>
      </c>
      <c r="AG1140" s="51">
        <f t="shared" si="114"/>
        <v>94.412895148775362</v>
      </c>
    </row>
    <row r="1141" spans="1:33" s="1" customFormat="1">
      <c r="A1141" s="18">
        <v>39757</v>
      </c>
      <c r="B1141" s="19">
        <v>9224.0499999999993</v>
      </c>
      <c r="C1141" s="19">
        <v>9521.24</v>
      </c>
      <c r="D1141" s="19">
        <v>9216.2999999999993</v>
      </c>
      <c r="E1141" s="19">
        <v>9521.24</v>
      </c>
      <c r="F1141" s="19">
        <f t="shared" si="110"/>
        <v>4.2708722813415001</v>
      </c>
      <c r="G1141" s="19"/>
      <c r="H1141" s="19"/>
      <c r="I1141" s="19"/>
      <c r="J1141" s="19"/>
      <c r="K1141" s="19"/>
      <c r="L1141" s="19"/>
      <c r="M1141" s="19"/>
      <c r="N1141" s="51">
        <f t="shared" si="111"/>
        <v>78.054712093979845</v>
      </c>
      <c r="O1141" s="51">
        <f t="shared" si="112"/>
        <v>333.5791017428125</v>
      </c>
      <c r="Q1141" s="11">
        <v>39757</v>
      </c>
      <c r="R1141" s="10">
        <v>3990</v>
      </c>
      <c r="S1141" s="10">
        <v>4250</v>
      </c>
      <c r="T1141" s="10">
        <v>3970</v>
      </c>
      <c r="U1141" s="10">
        <v>4250</v>
      </c>
      <c r="V1141" s="10">
        <v>23209200</v>
      </c>
      <c r="W1141" s="10">
        <v>4250</v>
      </c>
      <c r="X1141" s="19">
        <f t="shared" si="113"/>
        <v>9.4117647058823533</v>
      </c>
      <c r="AF1141" s="51">
        <f t="shared" si="115"/>
        <v>833.77766063430613</v>
      </c>
      <c r="AG1141" s="51">
        <f t="shared" si="114"/>
        <v>7847.5424426961199</v>
      </c>
    </row>
    <row r="1142" spans="1:33" s="1" customFormat="1">
      <c r="A1142" s="18">
        <v>39758</v>
      </c>
      <c r="B1142" s="19">
        <v>9373.65</v>
      </c>
      <c r="C1142" s="19">
        <v>9380.2999999999993</v>
      </c>
      <c r="D1142" s="19">
        <v>8806.7099999999991</v>
      </c>
      <c r="E1142" s="19">
        <v>8899.14</v>
      </c>
      <c r="F1142" s="19">
        <f t="shared" si="110"/>
        <v>-6.9905631330667948</v>
      </c>
      <c r="G1142" s="19"/>
      <c r="H1142" s="19"/>
      <c r="I1142" s="19"/>
      <c r="J1142" s="19"/>
      <c r="K1142" s="19"/>
      <c r="L1142" s="19"/>
      <c r="M1142" s="19"/>
      <c r="N1142" s="51">
        <f t="shared" si="111"/>
        <v>-341.20649608103508</v>
      </c>
      <c r="O1142" s="51">
        <f t="shared" si="112"/>
        <v>2384.2752350880201</v>
      </c>
      <c r="Q1142" s="11">
        <v>39758</v>
      </c>
      <c r="R1142" s="10">
        <v>3980</v>
      </c>
      <c r="S1142" s="10">
        <v>4020</v>
      </c>
      <c r="T1142" s="10">
        <v>3810</v>
      </c>
      <c r="U1142" s="10">
        <v>3810</v>
      </c>
      <c r="V1142" s="10">
        <v>19882200</v>
      </c>
      <c r="W1142" s="10">
        <v>3810</v>
      </c>
      <c r="X1142" s="19">
        <f t="shared" si="113"/>
        <v>-11.548556430446194</v>
      </c>
      <c r="AF1142" s="51">
        <f t="shared" si="115"/>
        <v>-1540.1140744452368</v>
      </c>
      <c r="AG1142" s="51">
        <f t="shared" si="114"/>
        <v>17785.681858964908</v>
      </c>
    </row>
    <row r="1143" spans="1:33" s="1" customFormat="1">
      <c r="A1143" s="18">
        <v>39759</v>
      </c>
      <c r="B1143" s="19">
        <v>8774.49</v>
      </c>
      <c r="C1143" s="19">
        <v>8868.1</v>
      </c>
      <c r="D1143" s="19">
        <v>8266.09</v>
      </c>
      <c r="E1143" s="10">
        <v>8583</v>
      </c>
      <c r="F1143" s="19">
        <f t="shared" si="110"/>
        <v>-3.6833275078643766</v>
      </c>
      <c r="G1143" s="19"/>
      <c r="H1143" s="19"/>
      <c r="I1143" s="19"/>
      <c r="J1143" s="19"/>
      <c r="K1143" s="19"/>
      <c r="L1143" s="19"/>
      <c r="M1143" s="19"/>
      <c r="N1143" s="51">
        <f t="shared" si="111"/>
        <v>-49.858069025547486</v>
      </c>
      <c r="O1143" s="51">
        <f t="shared" si="112"/>
        <v>183.50473406679282</v>
      </c>
      <c r="Q1143" s="11">
        <v>39759</v>
      </c>
      <c r="R1143" s="10">
        <v>3330</v>
      </c>
      <c r="S1143" s="10">
        <v>3470</v>
      </c>
      <c r="T1143" s="10">
        <v>3310</v>
      </c>
      <c r="U1143" s="10">
        <v>3460</v>
      </c>
      <c r="V1143" s="10">
        <v>34932300</v>
      </c>
      <c r="W1143" s="10">
        <v>3460</v>
      </c>
      <c r="X1143" s="19">
        <f t="shared" si="113"/>
        <v>-10.115606936416185</v>
      </c>
      <c r="AF1143" s="51">
        <f t="shared" si="115"/>
        <v>-1035.0023694758659</v>
      </c>
      <c r="AG1143" s="51">
        <f t="shared" si="114"/>
        <v>10469.39997656714</v>
      </c>
    </row>
    <row r="1144" spans="1:33" s="1" customFormat="1">
      <c r="A1144" s="18">
        <v>39762</v>
      </c>
      <c r="B1144" s="19">
        <v>8711.99</v>
      </c>
      <c r="C1144" s="19">
        <v>9106.2900000000009</v>
      </c>
      <c r="D1144" s="19">
        <v>8711.99</v>
      </c>
      <c r="E1144" s="19">
        <v>9081.43</v>
      </c>
      <c r="F1144" s="19">
        <f t="shared" si="110"/>
        <v>5.4884528097447243</v>
      </c>
      <c r="G1144" s="19"/>
      <c r="H1144" s="19"/>
      <c r="I1144" s="19"/>
      <c r="J1144" s="19"/>
      <c r="K1144" s="19"/>
      <c r="L1144" s="19"/>
      <c r="M1144" s="19"/>
      <c r="N1144" s="51">
        <f t="shared" si="111"/>
        <v>165.58111250032115</v>
      </c>
      <c r="O1144" s="51">
        <f t="shared" si="112"/>
        <v>909.24529324479204</v>
      </c>
      <c r="Q1144" s="11">
        <v>39762</v>
      </c>
      <c r="R1144" s="10">
        <v>3530</v>
      </c>
      <c r="S1144" s="10">
        <v>3560</v>
      </c>
      <c r="T1144" s="10">
        <v>3380</v>
      </c>
      <c r="U1144" s="10">
        <v>3470</v>
      </c>
      <c r="V1144" s="10">
        <v>20218400</v>
      </c>
      <c r="W1144" s="10">
        <v>3470</v>
      </c>
      <c r="X1144" s="19">
        <f t="shared" si="113"/>
        <v>0.28818443804034583</v>
      </c>
      <c r="AF1144" s="51">
        <f t="shared" si="115"/>
        <v>2.4000579532586375E-2</v>
      </c>
      <c r="AG1144" s="51">
        <f t="shared" si="114"/>
        <v>6.9230208265388905E-3</v>
      </c>
    </row>
    <row r="1145" spans="1:33" s="1" customFormat="1">
      <c r="A1145" s="18">
        <v>39763</v>
      </c>
      <c r="B1145" s="19">
        <v>8965.2900000000009</v>
      </c>
      <c r="C1145" s="19">
        <v>9056.31</v>
      </c>
      <c r="D1145" s="19">
        <v>8704.56</v>
      </c>
      <c r="E1145" s="19">
        <v>8809.2999999999993</v>
      </c>
      <c r="F1145" s="19">
        <f t="shared" si="110"/>
        <v>-3.0891217236329904</v>
      </c>
      <c r="G1145" s="19"/>
      <c r="H1145" s="19"/>
      <c r="I1145" s="19"/>
      <c r="J1145" s="19"/>
      <c r="K1145" s="19"/>
      <c r="L1145" s="19"/>
      <c r="M1145" s="19"/>
      <c r="N1145" s="51">
        <f t="shared" si="111"/>
        <v>-29.398816582103702</v>
      </c>
      <c r="O1145" s="51">
        <f t="shared" si="112"/>
        <v>90.73464232997091</v>
      </c>
      <c r="Q1145" s="11">
        <v>39763</v>
      </c>
      <c r="R1145" s="10">
        <v>3390</v>
      </c>
      <c r="S1145" s="10">
        <v>3430</v>
      </c>
      <c r="T1145" s="10">
        <v>3300</v>
      </c>
      <c r="U1145" s="10">
        <v>3300</v>
      </c>
      <c r="V1145" s="10">
        <v>19138700</v>
      </c>
      <c r="W1145" s="10">
        <v>3300</v>
      </c>
      <c r="X1145" s="19">
        <f t="shared" si="113"/>
        <v>-5.1515151515151514</v>
      </c>
      <c r="AF1145" s="51">
        <f t="shared" si="115"/>
        <v>-136.69014786083895</v>
      </c>
      <c r="AG1145" s="51">
        <f t="shared" si="114"/>
        <v>704.12476245334244</v>
      </c>
    </row>
    <row r="1146" spans="1:33" s="1" customFormat="1">
      <c r="A1146" s="18">
        <v>39764</v>
      </c>
      <c r="B1146" s="19">
        <v>8694.91</v>
      </c>
      <c r="C1146" s="19">
        <v>8782.48</v>
      </c>
      <c r="D1146" s="19">
        <v>8574.2000000000007</v>
      </c>
      <c r="E1146" s="19">
        <v>8695.51</v>
      </c>
      <c r="F1146" s="19">
        <f t="shared" si="110"/>
        <v>-1.3086063957145591</v>
      </c>
      <c r="G1146" s="19"/>
      <c r="H1146" s="19"/>
      <c r="I1146" s="19"/>
      <c r="J1146" s="19"/>
      <c r="K1146" s="19"/>
      <c r="L1146" s="19"/>
      <c r="M1146" s="19"/>
      <c r="N1146" s="51">
        <f t="shared" si="111"/>
        <v>-2.2266459834020891</v>
      </c>
      <c r="O1146" s="51">
        <f t="shared" si="112"/>
        <v>2.9076015932674162</v>
      </c>
      <c r="Q1146" s="11">
        <v>39764</v>
      </c>
      <c r="R1146" s="10">
        <v>3200</v>
      </c>
      <c r="S1146" s="10">
        <v>3280</v>
      </c>
      <c r="T1146" s="10">
        <v>3180</v>
      </c>
      <c r="U1146" s="10">
        <v>3240</v>
      </c>
      <c r="V1146" s="10">
        <v>18868500</v>
      </c>
      <c r="W1146" s="10">
        <v>3240</v>
      </c>
      <c r="X1146" s="19">
        <f t="shared" si="113"/>
        <v>-1.8518518518518516</v>
      </c>
      <c r="AF1146" s="51">
        <f t="shared" si="115"/>
        <v>-6.3479032056345712</v>
      </c>
      <c r="AG1146" s="51">
        <f t="shared" si="114"/>
        <v>11.75367635250846</v>
      </c>
    </row>
    <row r="1147" spans="1:33" s="1" customFormat="1">
      <c r="A1147" s="18">
        <v>39765</v>
      </c>
      <c r="B1147" s="19">
        <v>8564.4699999999993</v>
      </c>
      <c r="C1147" s="19">
        <v>8564.4699999999993</v>
      </c>
      <c r="D1147" s="19">
        <v>8148.3</v>
      </c>
      <c r="E1147" s="19">
        <v>8238.64</v>
      </c>
      <c r="F1147" s="19">
        <f t="shared" si="110"/>
        <v>-5.5454541040754401</v>
      </c>
      <c r="G1147" s="19"/>
      <c r="H1147" s="19"/>
      <c r="I1147" s="19"/>
      <c r="J1147" s="19"/>
      <c r="K1147" s="19"/>
      <c r="L1147" s="19"/>
      <c r="M1147" s="19"/>
      <c r="N1147" s="51">
        <f t="shared" si="111"/>
        <v>-170.2773242258437</v>
      </c>
      <c r="O1147" s="51">
        <f t="shared" si="112"/>
        <v>943.79083562206188</v>
      </c>
      <c r="Q1147" s="11">
        <v>39765</v>
      </c>
      <c r="R1147" s="10">
        <v>3080</v>
      </c>
      <c r="S1147" s="10">
        <v>3160</v>
      </c>
      <c r="T1147" s="10">
        <v>3060</v>
      </c>
      <c r="U1147" s="10">
        <v>3080</v>
      </c>
      <c r="V1147" s="10">
        <v>16925500</v>
      </c>
      <c r="W1147" s="10">
        <v>3080</v>
      </c>
      <c r="X1147" s="19">
        <f t="shared" si="113"/>
        <v>-5.1948051948051948</v>
      </c>
      <c r="AF1147" s="51">
        <f t="shared" si="115"/>
        <v>-140.16533899025725</v>
      </c>
      <c r="AG1147" s="51">
        <f t="shared" si="114"/>
        <v>728.09409515522384</v>
      </c>
    </row>
    <row r="1148" spans="1:33" s="1" customFormat="1">
      <c r="A1148" s="18">
        <v>39766</v>
      </c>
      <c r="B1148" s="19">
        <v>8378.1299999999992</v>
      </c>
      <c r="C1148" s="19">
        <v>8689.85</v>
      </c>
      <c r="D1148" s="19">
        <v>8378.1299999999992</v>
      </c>
      <c r="E1148" s="19">
        <v>8462.39</v>
      </c>
      <c r="F1148" s="19">
        <f t="shared" si="110"/>
        <v>2.6440520940301737</v>
      </c>
      <c r="G1148" s="19"/>
      <c r="H1148" s="19"/>
      <c r="I1148" s="19"/>
      <c r="J1148" s="19"/>
      <c r="K1148" s="19"/>
      <c r="L1148" s="19"/>
      <c r="M1148" s="19"/>
      <c r="N1148" s="51">
        <f t="shared" si="111"/>
        <v>18.543073494835689</v>
      </c>
      <c r="O1148" s="51">
        <f t="shared" si="112"/>
        <v>49.080497865906928</v>
      </c>
      <c r="Q1148" s="11">
        <v>39766</v>
      </c>
      <c r="R1148" s="10">
        <v>3270</v>
      </c>
      <c r="S1148" s="10">
        <v>3280</v>
      </c>
      <c r="T1148" s="10">
        <v>3100</v>
      </c>
      <c r="U1148" s="10">
        <v>3140</v>
      </c>
      <c r="V1148" s="10">
        <v>16158600</v>
      </c>
      <c r="W1148" s="10">
        <v>3140</v>
      </c>
      <c r="X1148" s="19">
        <f t="shared" si="113"/>
        <v>1.910828025477707</v>
      </c>
      <c r="AF1148" s="51">
        <f t="shared" si="115"/>
        <v>6.9798709002602681</v>
      </c>
      <c r="AG1148" s="51">
        <f t="shared" si="114"/>
        <v>13.339202124185196</v>
      </c>
    </row>
    <row r="1149" spans="1:33" s="1" customFormat="1">
      <c r="A1149" s="18">
        <v>39769</v>
      </c>
      <c r="B1149" s="19">
        <v>8366.8799999999992</v>
      </c>
      <c r="C1149" s="19">
        <v>8767.98</v>
      </c>
      <c r="D1149" s="19">
        <v>8218.82</v>
      </c>
      <c r="E1149" s="19">
        <v>8522.58</v>
      </c>
      <c r="F1149" s="19">
        <f t="shared" si="110"/>
        <v>0.70624153718710192</v>
      </c>
      <c r="G1149" s="19"/>
      <c r="H1149" s="19"/>
      <c r="I1149" s="19"/>
      <c r="J1149" s="19"/>
      <c r="K1149" s="19"/>
      <c r="L1149" s="19"/>
      <c r="M1149" s="19"/>
      <c r="N1149" s="51">
        <f t="shared" si="111"/>
        <v>0.35644110204729629</v>
      </c>
      <c r="O1149" s="51">
        <f t="shared" si="112"/>
        <v>0.25272625993203407</v>
      </c>
      <c r="Q1149" s="11">
        <v>39769</v>
      </c>
      <c r="R1149" s="10">
        <v>3090</v>
      </c>
      <c r="S1149" s="10">
        <v>3180</v>
      </c>
      <c r="T1149" s="10">
        <v>3050</v>
      </c>
      <c r="U1149" s="10">
        <v>3130</v>
      </c>
      <c r="V1149" s="10">
        <v>19831000</v>
      </c>
      <c r="W1149" s="10">
        <v>3130</v>
      </c>
      <c r="X1149" s="19">
        <f t="shared" si="113"/>
        <v>-0.31948881789137379</v>
      </c>
      <c r="AF1149" s="51">
        <f t="shared" si="115"/>
        <v>-3.2529279450694851E-2</v>
      </c>
      <c r="AG1149" s="51">
        <f t="shared" si="114"/>
        <v>1.0384029770578646E-2</v>
      </c>
    </row>
    <row r="1150" spans="1:33" s="1" customFormat="1">
      <c r="A1150" s="18">
        <v>39770</v>
      </c>
      <c r="B1150" s="19">
        <v>8415.6</v>
      </c>
      <c r="C1150" s="19">
        <v>8440.41</v>
      </c>
      <c r="D1150" s="19">
        <v>8302.24</v>
      </c>
      <c r="E1150" s="19">
        <v>8328.41</v>
      </c>
      <c r="F1150" s="19">
        <f t="shared" si="110"/>
        <v>-2.3314174014007487</v>
      </c>
      <c r="G1150" s="19"/>
      <c r="H1150" s="19"/>
      <c r="I1150" s="19"/>
      <c r="J1150" s="19"/>
      <c r="K1150" s="19"/>
      <c r="L1150" s="19"/>
      <c r="M1150" s="19"/>
      <c r="N1150" s="51">
        <f t="shared" si="111"/>
        <v>-12.627073681178567</v>
      </c>
      <c r="O1150" s="51">
        <f t="shared" si="112"/>
        <v>29.403810796226935</v>
      </c>
      <c r="Q1150" s="11">
        <v>39770</v>
      </c>
      <c r="R1150" s="10">
        <v>3080</v>
      </c>
      <c r="S1150" s="10">
        <v>3170</v>
      </c>
      <c r="T1150" s="10">
        <v>3050</v>
      </c>
      <c r="U1150" s="10">
        <v>3050</v>
      </c>
      <c r="V1150" s="10">
        <v>15471300</v>
      </c>
      <c r="W1150" s="10">
        <v>3050</v>
      </c>
      <c r="X1150" s="19">
        <f t="shared" si="113"/>
        <v>-2.622950819672131</v>
      </c>
      <c r="AF1150" s="51">
        <f t="shared" si="115"/>
        <v>-18.040036607322726</v>
      </c>
      <c r="AG1150" s="51">
        <f t="shared" si="114"/>
        <v>47.313297724803618</v>
      </c>
    </row>
    <row r="1151" spans="1:33" s="1" customFormat="1">
      <c r="A1151" s="18">
        <v>39771</v>
      </c>
      <c r="B1151" s="19">
        <v>8309.35</v>
      </c>
      <c r="C1151" s="19">
        <v>8370.09</v>
      </c>
      <c r="D1151" s="19">
        <v>8115.71</v>
      </c>
      <c r="E1151" s="19">
        <v>8273.2199999999993</v>
      </c>
      <c r="F1151" s="19">
        <f t="shared" si="110"/>
        <v>-0.66709213583103688</v>
      </c>
      <c r="G1151" s="19"/>
      <c r="H1151" s="19"/>
      <c r="I1151" s="19"/>
      <c r="J1151" s="19"/>
      <c r="K1151" s="19"/>
      <c r="L1151" s="19"/>
      <c r="M1151" s="19"/>
      <c r="N1151" s="51">
        <f t="shared" si="111"/>
        <v>-0.2931611553131252</v>
      </c>
      <c r="O1151" s="51">
        <f t="shared" si="112"/>
        <v>0.19474899837408477</v>
      </c>
      <c r="Q1151" s="11">
        <v>39771</v>
      </c>
      <c r="R1151" s="10">
        <v>3060</v>
      </c>
      <c r="S1151" s="10">
        <v>3100</v>
      </c>
      <c r="T1151" s="10">
        <v>3010</v>
      </c>
      <c r="U1151" s="10">
        <v>3050</v>
      </c>
      <c r="V1151" s="10">
        <v>13547000</v>
      </c>
      <c r="W1151" s="10">
        <v>3050</v>
      </c>
      <c r="X1151" s="19">
        <f t="shared" si="113"/>
        <v>0</v>
      </c>
      <c r="AF1151" s="51">
        <f t="shared" si="115"/>
        <v>1.9205286566845341E-11</v>
      </c>
      <c r="AG1151" s="51">
        <f t="shared" si="114"/>
        <v>5.1431326109964725E-15</v>
      </c>
    </row>
    <row r="1152" spans="1:33" s="1" customFormat="1">
      <c r="A1152" s="18">
        <v>39772</v>
      </c>
      <c r="B1152" s="19">
        <v>8149.77</v>
      </c>
      <c r="C1152" s="19">
        <v>8149.79</v>
      </c>
      <c r="D1152" s="19">
        <v>7703.04</v>
      </c>
      <c r="E1152" s="19">
        <v>7703.04</v>
      </c>
      <c r="F1152" s="19">
        <f t="shared" si="110"/>
        <v>-7.4020127118643986</v>
      </c>
      <c r="G1152" s="19"/>
      <c r="H1152" s="19"/>
      <c r="I1152" s="19"/>
      <c r="J1152" s="19"/>
      <c r="K1152" s="19"/>
      <c r="L1152" s="19"/>
      <c r="M1152" s="19"/>
      <c r="N1152" s="51">
        <f t="shared" si="111"/>
        <v>-405.09711426533903</v>
      </c>
      <c r="O1152" s="51">
        <f t="shared" si="112"/>
        <v>2997.4057260914556</v>
      </c>
      <c r="Q1152" s="11">
        <v>39772</v>
      </c>
      <c r="R1152" s="10">
        <v>2990</v>
      </c>
      <c r="S1152" s="10">
        <v>2990</v>
      </c>
      <c r="T1152" s="10">
        <v>2935</v>
      </c>
      <c r="U1152" s="10">
        <v>2945</v>
      </c>
      <c r="V1152" s="10">
        <v>20675400</v>
      </c>
      <c r="W1152" s="10">
        <v>2945</v>
      </c>
      <c r="X1152" s="19">
        <f t="shared" si="113"/>
        <v>-3.5653650254668934</v>
      </c>
      <c r="AF1152" s="51">
        <f t="shared" si="115"/>
        <v>-45.312094292734507</v>
      </c>
      <c r="AG1152" s="51">
        <f t="shared" si="114"/>
        <v>161.54202174488483</v>
      </c>
    </row>
    <row r="1153" spans="1:33" s="1" customFormat="1">
      <c r="A1153" s="18">
        <v>39773</v>
      </c>
      <c r="B1153" s="19">
        <v>7600.35</v>
      </c>
      <c r="C1153" s="19">
        <v>7994.68</v>
      </c>
      <c r="D1153" s="19">
        <v>7406.18</v>
      </c>
      <c r="E1153" s="19">
        <v>7910.79</v>
      </c>
      <c r="F1153" s="19">
        <f t="shared" si="110"/>
        <v>2.6261599663244759</v>
      </c>
      <c r="G1153" s="19"/>
      <c r="H1153" s="19"/>
      <c r="I1153" s="19"/>
      <c r="J1153" s="19"/>
      <c r="K1153" s="19"/>
      <c r="L1153" s="19"/>
      <c r="M1153" s="19"/>
      <c r="N1153" s="51">
        <f t="shared" si="111"/>
        <v>18.169566562885016</v>
      </c>
      <c r="O1153" s="51">
        <f t="shared" si="112"/>
        <v>47.766793595750599</v>
      </c>
      <c r="Q1153" s="11">
        <v>39773</v>
      </c>
      <c r="R1153" s="10">
        <v>2880</v>
      </c>
      <c r="S1153" s="10">
        <v>3120</v>
      </c>
      <c r="T1153" s="10">
        <v>2840</v>
      </c>
      <c r="U1153" s="10">
        <v>3080</v>
      </c>
      <c r="V1153" s="10">
        <v>26593400</v>
      </c>
      <c r="W1153" s="10">
        <v>3080</v>
      </c>
      <c r="X1153" s="19">
        <f t="shared" si="113"/>
        <v>4.383116883116883</v>
      </c>
      <c r="AF1153" s="51">
        <f t="shared" si="115"/>
        <v>84.222621786572461</v>
      </c>
      <c r="AG1153" s="51">
        <f t="shared" si="114"/>
        <v>369.18015012205922</v>
      </c>
    </row>
    <row r="1154" spans="1:33" s="1" customFormat="1">
      <c r="A1154" s="18">
        <v>39777</v>
      </c>
      <c r="B1154" s="19">
        <v>8026.06</v>
      </c>
      <c r="C1154" s="19">
        <v>8356.83</v>
      </c>
      <c r="D1154" s="19">
        <v>8025.69</v>
      </c>
      <c r="E1154" s="19">
        <v>8323.93</v>
      </c>
      <c r="F1154" s="19">
        <f t="shared" si="110"/>
        <v>4.9632805657904413</v>
      </c>
      <c r="G1154" s="19"/>
      <c r="H1154" s="19"/>
      <c r="I1154" s="19"/>
      <c r="J1154" s="19"/>
      <c r="K1154" s="19"/>
      <c r="L1154" s="19"/>
      <c r="M1154" s="19"/>
      <c r="N1154" s="51">
        <f t="shared" si="111"/>
        <v>122.47216392313103</v>
      </c>
      <c r="O1154" s="51">
        <f t="shared" si="112"/>
        <v>608.20481651736384</v>
      </c>
      <c r="Q1154" s="11">
        <v>39777</v>
      </c>
      <c r="R1154" s="10">
        <v>3250</v>
      </c>
      <c r="S1154" s="10">
        <v>3260</v>
      </c>
      <c r="T1154" s="10">
        <v>3020</v>
      </c>
      <c r="U1154" s="10">
        <v>3130</v>
      </c>
      <c r="V1154" s="10">
        <v>19282700</v>
      </c>
      <c r="W1154" s="10">
        <v>3130</v>
      </c>
      <c r="X1154" s="19">
        <f t="shared" si="113"/>
        <v>1.5974440894568689</v>
      </c>
      <c r="AF1154" s="51">
        <f t="shared" si="115"/>
        <v>4.0784524120101855</v>
      </c>
      <c r="AG1154" s="51">
        <f t="shared" si="114"/>
        <v>6.5161919000932516</v>
      </c>
    </row>
    <row r="1155" spans="1:33" s="1" customFormat="1">
      <c r="A1155" s="18">
        <v>39778</v>
      </c>
      <c r="B1155" s="19">
        <v>8229.7199999999993</v>
      </c>
      <c r="C1155" s="19">
        <v>8317.83</v>
      </c>
      <c r="D1155" s="19">
        <v>8149.56</v>
      </c>
      <c r="E1155" s="19">
        <v>8213.2199999999993</v>
      </c>
      <c r="F1155" s="19">
        <f t="shared" si="110"/>
        <v>-1.3479487947479911</v>
      </c>
      <c r="G1155" s="19"/>
      <c r="H1155" s="19"/>
      <c r="I1155" s="19"/>
      <c r="J1155" s="19"/>
      <c r="K1155" s="19"/>
      <c r="L1155" s="19"/>
      <c r="M1155" s="19"/>
      <c r="N1155" s="51">
        <f t="shared" si="111"/>
        <v>-2.4340267514133642</v>
      </c>
      <c r="O1155" s="51">
        <f t="shared" si="112"/>
        <v>3.2741642542114611</v>
      </c>
      <c r="Q1155" s="11">
        <v>39778</v>
      </c>
      <c r="R1155" s="10">
        <v>3030</v>
      </c>
      <c r="S1155" s="10">
        <v>3060</v>
      </c>
      <c r="T1155" s="10">
        <v>2980</v>
      </c>
      <c r="U1155" s="10">
        <v>2985</v>
      </c>
      <c r="V1155" s="10">
        <v>15838800</v>
      </c>
      <c r="W1155" s="10">
        <v>2985</v>
      </c>
      <c r="X1155" s="19">
        <f t="shared" si="113"/>
        <v>-4.857621440536013</v>
      </c>
      <c r="AF1155" s="51">
        <f t="shared" si="115"/>
        <v>-114.60384039136744</v>
      </c>
      <c r="AG1155" s="51">
        <f t="shared" si="114"/>
        <v>556.67138160179638</v>
      </c>
    </row>
    <row r="1156" spans="1:33" s="1" customFormat="1">
      <c r="A1156" s="18">
        <v>39779</v>
      </c>
      <c r="B1156" s="19">
        <v>8311.24</v>
      </c>
      <c r="C1156" s="19">
        <v>8458.68</v>
      </c>
      <c r="D1156" s="19">
        <v>8300.49</v>
      </c>
      <c r="E1156" s="19">
        <v>8373.39</v>
      </c>
      <c r="F1156" s="19">
        <f t="shared" si="110"/>
        <v>1.912845335043514</v>
      </c>
      <c r="G1156" s="19"/>
      <c r="H1156" s="19"/>
      <c r="I1156" s="19"/>
      <c r="J1156" s="19"/>
      <c r="K1156" s="19"/>
      <c r="L1156" s="19"/>
      <c r="M1156" s="19"/>
      <c r="N1156" s="51">
        <f t="shared" si="111"/>
        <v>7.0296747410629186</v>
      </c>
      <c r="O1156" s="51">
        <f t="shared" si="112"/>
        <v>13.466259355606621</v>
      </c>
      <c r="Q1156" s="11">
        <v>39779</v>
      </c>
      <c r="R1156" s="10">
        <v>3070</v>
      </c>
      <c r="S1156" s="10">
        <v>3090</v>
      </c>
      <c r="T1156" s="10">
        <v>2930</v>
      </c>
      <c r="U1156" s="10">
        <v>2950</v>
      </c>
      <c r="V1156" s="10">
        <v>16137100</v>
      </c>
      <c r="W1156" s="10">
        <v>2950</v>
      </c>
      <c r="X1156" s="19">
        <f t="shared" si="113"/>
        <v>-1.1864406779661016</v>
      </c>
      <c r="AF1156" s="51">
        <f t="shared" si="115"/>
        <v>-1.668952480188834</v>
      </c>
      <c r="AG1156" s="51">
        <f t="shared" si="114"/>
        <v>1.9796661703624179</v>
      </c>
    </row>
    <row r="1157" spans="1:33" s="1" customFormat="1">
      <c r="A1157" s="18">
        <v>39780</v>
      </c>
      <c r="B1157" s="19">
        <v>8400.0499999999993</v>
      </c>
      <c r="C1157" s="19">
        <v>8518.1299999999992</v>
      </c>
      <c r="D1157" s="19">
        <v>8336.57</v>
      </c>
      <c r="E1157" s="19">
        <v>8512.27</v>
      </c>
      <c r="F1157" s="19">
        <f t="shared" si="110"/>
        <v>1.6315271954484647</v>
      </c>
      <c r="G1157" s="19"/>
      <c r="H1157" s="19"/>
      <c r="I1157" s="19"/>
      <c r="J1157" s="19"/>
      <c r="K1157" s="19"/>
      <c r="L1157" s="19"/>
      <c r="M1157" s="19"/>
      <c r="N1157" s="51">
        <f t="shared" si="111"/>
        <v>4.3652105667872476</v>
      </c>
      <c r="O1157" s="51">
        <f t="shared" si="112"/>
        <v>7.1341175953458071</v>
      </c>
      <c r="Q1157" s="11">
        <v>39780</v>
      </c>
      <c r="R1157" s="10">
        <v>2980</v>
      </c>
      <c r="S1157" s="10">
        <v>3050</v>
      </c>
      <c r="T1157" s="10">
        <v>2965</v>
      </c>
      <c r="U1157" s="10">
        <v>3000</v>
      </c>
      <c r="V1157" s="10">
        <v>15122100</v>
      </c>
      <c r="W1157" s="10">
        <v>3000</v>
      </c>
      <c r="X1157" s="19">
        <f t="shared" si="113"/>
        <v>1.6666666666666667</v>
      </c>
      <c r="AF1157" s="51">
        <f t="shared" si="115"/>
        <v>4.6318616361785274</v>
      </c>
      <c r="AG1157" s="51">
        <f t="shared" si="114"/>
        <v>7.721009795774723</v>
      </c>
    </row>
    <row r="1158" spans="1:33" s="1" customFormat="1">
      <c r="A1158" s="18">
        <v>39783</v>
      </c>
      <c r="B1158" s="19">
        <v>8464.36</v>
      </c>
      <c r="C1158" s="19">
        <v>8464.36</v>
      </c>
      <c r="D1158" s="19">
        <v>8307.2800000000007</v>
      </c>
      <c r="E1158" s="19">
        <v>8397.2199999999993</v>
      </c>
      <c r="F1158" s="19">
        <f t="shared" si="110"/>
        <v>-1.3700962937734287</v>
      </c>
      <c r="G1158" s="19"/>
      <c r="H1158" s="19"/>
      <c r="I1158" s="19"/>
      <c r="J1158" s="19"/>
      <c r="K1158" s="19"/>
      <c r="L1158" s="19"/>
      <c r="M1158" s="19"/>
      <c r="N1158" s="51">
        <f t="shared" si="111"/>
        <v>-2.5562424558030865</v>
      </c>
      <c r="O1158" s="51">
        <f t="shared" si="112"/>
        <v>3.4951787517568675</v>
      </c>
      <c r="Q1158" s="11">
        <v>39783</v>
      </c>
      <c r="R1158" s="10">
        <v>2980</v>
      </c>
      <c r="S1158" s="10">
        <v>2985</v>
      </c>
      <c r="T1158" s="10">
        <v>2905</v>
      </c>
      <c r="U1158" s="10">
        <v>2945</v>
      </c>
      <c r="V1158" s="10">
        <v>13390600</v>
      </c>
      <c r="W1158" s="10">
        <v>2945</v>
      </c>
      <c r="X1158" s="19">
        <f t="shared" si="113"/>
        <v>-1.8675721561969438</v>
      </c>
      <c r="AF1158" s="51">
        <f t="shared" si="115"/>
        <v>-6.5109645784995624</v>
      </c>
      <c r="AG1158" s="51">
        <f t="shared" si="114"/>
        <v>12.157952535098682</v>
      </c>
    </row>
    <row r="1159" spans="1:33" s="1" customFormat="1">
      <c r="A1159" s="18">
        <v>39784</v>
      </c>
      <c r="B1159" s="19">
        <v>8266.32</v>
      </c>
      <c r="C1159" s="19">
        <v>8266.32</v>
      </c>
      <c r="D1159" s="19">
        <v>7863.69</v>
      </c>
      <c r="E1159" s="19">
        <v>7863.69</v>
      </c>
      <c r="F1159" s="19">
        <f t="shared" si="110"/>
        <v>-6.784728289136523</v>
      </c>
      <c r="G1159" s="19"/>
      <c r="H1159" s="19"/>
      <c r="I1159" s="19"/>
      <c r="J1159" s="19"/>
      <c r="K1159" s="19"/>
      <c r="L1159" s="19"/>
      <c r="M1159" s="19"/>
      <c r="N1159" s="51">
        <f t="shared" si="111"/>
        <v>-311.93379540959387</v>
      </c>
      <c r="O1159" s="51">
        <f t="shared" si="112"/>
        <v>2115.5172582432283</v>
      </c>
      <c r="Q1159" s="11">
        <v>39784</v>
      </c>
      <c r="R1159" s="10">
        <v>2845</v>
      </c>
      <c r="S1159" s="10">
        <v>2870</v>
      </c>
      <c r="T1159" s="10">
        <v>2820</v>
      </c>
      <c r="U1159" s="10">
        <v>2825</v>
      </c>
      <c r="V1159" s="10">
        <v>18489000</v>
      </c>
      <c r="W1159" s="10">
        <v>2825</v>
      </c>
      <c r="X1159" s="19">
        <f t="shared" si="113"/>
        <v>-4.2477876106194685</v>
      </c>
      <c r="AF1159" s="51">
        <f t="shared" si="115"/>
        <v>-76.631308273816174</v>
      </c>
      <c r="AG1159" s="51">
        <f t="shared" si="114"/>
        <v>325.49300017882183</v>
      </c>
    </row>
    <row r="1160" spans="1:33" s="1" customFormat="1">
      <c r="A1160" s="18">
        <v>39785</v>
      </c>
      <c r="B1160" s="19">
        <v>7965.31</v>
      </c>
      <c r="C1160" s="19">
        <v>8056.38</v>
      </c>
      <c r="D1160" s="19">
        <v>7889.82</v>
      </c>
      <c r="E1160" s="19">
        <v>8004.1</v>
      </c>
      <c r="F1160" s="19">
        <f t="shared" si="110"/>
        <v>1.7542259591959215</v>
      </c>
      <c r="G1160" s="19"/>
      <c r="H1160" s="19"/>
      <c r="I1160" s="19"/>
      <c r="J1160" s="19"/>
      <c r="K1160" s="19"/>
      <c r="L1160" s="19"/>
      <c r="M1160" s="19"/>
      <c r="N1160" s="51">
        <f t="shared" si="111"/>
        <v>5.4240481378627132</v>
      </c>
      <c r="O1160" s="51">
        <f t="shared" si="112"/>
        <v>9.5301129289304054</v>
      </c>
      <c r="Q1160" s="11">
        <v>39785</v>
      </c>
      <c r="R1160" s="10">
        <v>2865</v>
      </c>
      <c r="S1160" s="10">
        <v>2885</v>
      </c>
      <c r="T1160" s="10">
        <v>2750</v>
      </c>
      <c r="U1160" s="10">
        <v>2800</v>
      </c>
      <c r="V1160" s="10">
        <v>20188200</v>
      </c>
      <c r="W1160" s="10">
        <v>2800</v>
      </c>
      <c r="X1160" s="19">
        <f t="shared" si="113"/>
        <v>-0.89285714285714279</v>
      </c>
      <c r="AF1160" s="51">
        <f t="shared" si="115"/>
        <v>-0.71113997969949816</v>
      </c>
      <c r="AG1160" s="51">
        <f t="shared" si="114"/>
        <v>0.63475596875650886</v>
      </c>
    </row>
    <row r="1161" spans="1:33" s="1" customFormat="1">
      <c r="A1161" s="18">
        <v>39786</v>
      </c>
      <c r="B1161" s="19">
        <v>8030.2</v>
      </c>
      <c r="C1161" s="19">
        <v>8107.69</v>
      </c>
      <c r="D1161" s="19">
        <v>7849.84</v>
      </c>
      <c r="E1161" s="19">
        <v>7924.24</v>
      </c>
      <c r="F1161" s="19">
        <f t="shared" si="110"/>
        <v>-1.0077938073556656</v>
      </c>
      <c r="G1161" s="19"/>
      <c r="H1161" s="19"/>
      <c r="I1161" s="19"/>
      <c r="J1161" s="19"/>
      <c r="K1161" s="19"/>
      <c r="L1161" s="19"/>
      <c r="M1161" s="19"/>
      <c r="N1161" s="51">
        <f t="shared" si="111"/>
        <v>-1.0151013052103843</v>
      </c>
      <c r="O1161" s="51">
        <f t="shared" si="112"/>
        <v>1.0201855822577142</v>
      </c>
      <c r="Q1161" s="11">
        <v>39786</v>
      </c>
      <c r="R1161" s="10">
        <v>2830</v>
      </c>
      <c r="S1161" s="10">
        <v>2835</v>
      </c>
      <c r="T1161" s="10">
        <v>2695</v>
      </c>
      <c r="U1161" s="10">
        <v>2700</v>
      </c>
      <c r="V1161" s="10">
        <v>23821300</v>
      </c>
      <c r="W1161" s="10">
        <v>2700</v>
      </c>
      <c r="X1161" s="19">
        <f t="shared" si="113"/>
        <v>-3.7037037037037033</v>
      </c>
      <c r="AF1161" s="51">
        <f t="shared" si="115"/>
        <v>-50.794243738400915</v>
      </c>
      <c r="AG1161" s="51">
        <f t="shared" si="114"/>
        <v>188.11322607634568</v>
      </c>
    </row>
    <row r="1162" spans="1:33" s="1" customFormat="1">
      <c r="A1162" s="18">
        <v>39787</v>
      </c>
      <c r="B1162" s="19">
        <v>7975.05</v>
      </c>
      <c r="C1162" s="19">
        <v>8024.33</v>
      </c>
      <c r="D1162" s="19">
        <v>7908.65</v>
      </c>
      <c r="E1162" s="19">
        <v>7917.51</v>
      </c>
      <c r="F1162" s="19">
        <f t="shared" si="110"/>
        <v>-8.5001471422196662E-2</v>
      </c>
      <c r="G1162" s="19"/>
      <c r="H1162" s="19"/>
      <c r="I1162" s="19"/>
      <c r="J1162" s="19"/>
      <c r="K1162" s="19"/>
      <c r="L1162" s="19"/>
      <c r="M1162" s="19"/>
      <c r="N1162" s="51">
        <f t="shared" si="111"/>
        <v>-5.5574280638183882E-4</v>
      </c>
      <c r="O1162" s="51">
        <f t="shared" si="112"/>
        <v>4.5691119577460943E-5</v>
      </c>
      <c r="Q1162" s="11">
        <v>39787</v>
      </c>
      <c r="R1162" s="10">
        <v>2720</v>
      </c>
      <c r="S1162" s="10">
        <v>2745</v>
      </c>
      <c r="T1162" s="10">
        <v>2650</v>
      </c>
      <c r="U1162" s="10">
        <v>2650</v>
      </c>
      <c r="V1162" s="10">
        <v>21194200</v>
      </c>
      <c r="W1162" s="10">
        <v>2650</v>
      </c>
      <c r="X1162" s="19">
        <f t="shared" si="113"/>
        <v>-1.8867924528301887</v>
      </c>
      <c r="AF1162" s="51">
        <f t="shared" si="115"/>
        <v>-6.7140946016024019</v>
      </c>
      <c r="AG1162" s="51">
        <f t="shared" si="114"/>
        <v>12.666305002435658</v>
      </c>
    </row>
    <row r="1163" spans="1:33" s="1" customFormat="1">
      <c r="A1163" s="18">
        <v>39790</v>
      </c>
      <c r="B1163" s="19">
        <v>7970.69</v>
      </c>
      <c r="C1163" s="19">
        <v>8358.27</v>
      </c>
      <c r="D1163" s="19">
        <v>7959.01</v>
      </c>
      <c r="E1163" s="19">
        <v>8329.0499999999993</v>
      </c>
      <c r="F1163" s="19">
        <f t="shared" si="110"/>
        <v>4.9410196841176255</v>
      </c>
      <c r="G1163" s="19"/>
      <c r="H1163" s="19"/>
      <c r="I1163" s="19"/>
      <c r="J1163" s="19"/>
      <c r="K1163" s="19"/>
      <c r="L1163" s="19"/>
      <c r="M1163" s="19"/>
      <c r="N1163" s="51">
        <f t="shared" si="111"/>
        <v>120.83255481958044</v>
      </c>
      <c r="O1163" s="51">
        <f t="shared" si="112"/>
        <v>597.37257072747843</v>
      </c>
      <c r="Q1163" s="11">
        <v>39790</v>
      </c>
      <c r="R1163" s="10">
        <v>2660</v>
      </c>
      <c r="S1163" s="10">
        <v>2740</v>
      </c>
      <c r="T1163" s="10">
        <v>2585</v>
      </c>
      <c r="U1163" s="10">
        <v>2730</v>
      </c>
      <c r="V1163" s="10">
        <v>20832000</v>
      </c>
      <c r="W1163" s="10">
        <v>2730</v>
      </c>
      <c r="X1163" s="19">
        <f t="shared" si="113"/>
        <v>2.9304029304029302</v>
      </c>
      <c r="AF1163" s="51">
        <f t="shared" si="115"/>
        <v>25.171035357182017</v>
      </c>
      <c r="AG1163" s="51">
        <f t="shared" si="114"/>
        <v>73.768016518701003</v>
      </c>
    </row>
    <row r="1164" spans="1:33" s="1" customFormat="1">
      <c r="A1164" s="18">
        <v>39791</v>
      </c>
      <c r="B1164" s="19">
        <v>8362.3700000000008</v>
      </c>
      <c r="C1164" s="19">
        <v>8499.6</v>
      </c>
      <c r="D1164" s="19">
        <v>8314.85</v>
      </c>
      <c r="E1164" s="19">
        <v>8395.8700000000008</v>
      </c>
      <c r="F1164" s="19">
        <f t="shared" si="110"/>
        <v>0.79586749199310525</v>
      </c>
      <c r="G1164" s="19"/>
      <c r="H1164" s="19"/>
      <c r="I1164" s="19"/>
      <c r="J1164" s="19"/>
      <c r="K1164" s="19"/>
      <c r="L1164" s="19"/>
      <c r="M1164" s="19"/>
      <c r="N1164" s="51">
        <f t="shared" si="111"/>
        <v>0.5094174602014544</v>
      </c>
      <c r="O1164" s="51">
        <f t="shared" si="112"/>
        <v>0.40684760928550306</v>
      </c>
      <c r="Q1164" s="11">
        <v>39791</v>
      </c>
      <c r="R1164" s="10">
        <v>2730</v>
      </c>
      <c r="S1164" s="10">
        <v>2805</v>
      </c>
      <c r="T1164" s="10">
        <v>2715</v>
      </c>
      <c r="U1164" s="10">
        <v>2750</v>
      </c>
      <c r="V1164" s="10">
        <v>20811500</v>
      </c>
      <c r="W1164" s="10">
        <v>2750</v>
      </c>
      <c r="X1164" s="19">
        <f t="shared" si="113"/>
        <v>0.72727272727272729</v>
      </c>
      <c r="AF1164" s="51">
        <f t="shared" si="115"/>
        <v>0.38509826983065515</v>
      </c>
      <c r="AG1164" s="51">
        <f t="shared" si="114"/>
        <v>0.2801745974195487</v>
      </c>
    </row>
    <row r="1165" spans="1:33" s="1" customFormat="1">
      <c r="A1165" s="18">
        <v>39792</v>
      </c>
      <c r="B1165" s="10">
        <v>8376</v>
      </c>
      <c r="C1165" s="19">
        <v>8704.92</v>
      </c>
      <c r="D1165" s="10">
        <v>8376</v>
      </c>
      <c r="E1165" s="19">
        <v>8660.24</v>
      </c>
      <c r="F1165" s="19">
        <f t="shared" ref="F1165:F1228" si="116">(E1165-E1164)/E1165*100</f>
        <v>3.0526867615677968</v>
      </c>
      <c r="G1165" s="19"/>
      <c r="H1165" s="19"/>
      <c r="I1165" s="19"/>
      <c r="J1165" s="19"/>
      <c r="K1165" s="19"/>
      <c r="L1165" s="19"/>
      <c r="M1165" s="19"/>
      <c r="N1165" s="51">
        <f t="shared" ref="N1165:N1228" si="117">(F1165-F$4)^3</f>
        <v>28.525606988359055</v>
      </c>
      <c r="O1165" s="51">
        <f t="shared" ref="O1165:O1228" si="118">(F1165-F$4)^4</f>
        <v>87.159191407141364</v>
      </c>
      <c r="Q1165" s="11">
        <v>39792</v>
      </c>
      <c r="R1165" s="10">
        <v>2710</v>
      </c>
      <c r="S1165" s="10">
        <v>2960</v>
      </c>
      <c r="T1165" s="10">
        <v>2705</v>
      </c>
      <c r="U1165" s="10">
        <v>2930</v>
      </c>
      <c r="V1165" s="10">
        <v>24549900</v>
      </c>
      <c r="W1165" s="10">
        <v>2930</v>
      </c>
      <c r="X1165" s="19">
        <f t="shared" ref="X1165:X1228" si="119">(W1165-W1164)/W1165*100</f>
        <v>6.1433447098976108</v>
      </c>
      <c r="AF1165" s="51">
        <f t="shared" si="115"/>
        <v>231.88435471244892</v>
      </c>
      <c r="AG1165" s="51">
        <f t="shared" ref="AG1165:AG1228" si="120">(X1165-X$4)^4</f>
        <v>1424.6076219401659</v>
      </c>
    </row>
    <row r="1166" spans="1:33" s="1" customFormat="1">
      <c r="A1166" s="18">
        <v>39793</v>
      </c>
      <c r="B1166" s="19">
        <v>8642.26</v>
      </c>
      <c r="C1166" s="19">
        <v>8720.5499999999993</v>
      </c>
      <c r="D1166" s="19">
        <v>8519.11</v>
      </c>
      <c r="E1166" s="19">
        <v>8720.5499999999993</v>
      </c>
      <c r="F1166" s="19">
        <f t="shared" si="116"/>
        <v>0.69158481976480257</v>
      </c>
      <c r="G1166" s="19"/>
      <c r="H1166" s="19"/>
      <c r="I1166" s="19"/>
      <c r="J1166" s="19"/>
      <c r="K1166" s="19"/>
      <c r="L1166" s="19"/>
      <c r="M1166" s="19"/>
      <c r="N1166" s="51">
        <f t="shared" si="117"/>
        <v>0.33479026634131798</v>
      </c>
      <c r="O1166" s="51">
        <f t="shared" si="118"/>
        <v>0.23246831291230749</v>
      </c>
      <c r="Q1166" s="11">
        <v>39793</v>
      </c>
      <c r="R1166" s="10">
        <v>2955</v>
      </c>
      <c r="S1166" s="10">
        <v>3070</v>
      </c>
      <c r="T1166" s="10">
        <v>2865</v>
      </c>
      <c r="U1166" s="10">
        <v>3070</v>
      </c>
      <c r="V1166" s="10">
        <v>23189400</v>
      </c>
      <c r="W1166" s="10">
        <v>3070</v>
      </c>
      <c r="X1166" s="19">
        <f t="shared" si="119"/>
        <v>4.5602605863192185</v>
      </c>
      <c r="AF1166" s="51">
        <f t="shared" ref="AF1166:AF1229" si="121">(X1166-X$4)^3</f>
        <v>94.851780840668923</v>
      </c>
      <c r="AG1166" s="51">
        <f t="shared" si="120"/>
        <v>432.57423880378008</v>
      </c>
    </row>
    <row r="1167" spans="1:33" s="1" customFormat="1">
      <c r="A1167" s="18">
        <v>39794</v>
      </c>
      <c r="B1167" s="19">
        <v>8599.1200000000008</v>
      </c>
      <c r="C1167" s="19">
        <v>8610.73</v>
      </c>
      <c r="D1167" s="19">
        <v>8087.99</v>
      </c>
      <c r="E1167" s="19">
        <v>8235.8700000000008</v>
      </c>
      <c r="F1167" s="19">
        <f t="shared" si="116"/>
        <v>-5.8849884711633189</v>
      </c>
      <c r="G1167" s="19"/>
      <c r="H1167" s="19"/>
      <c r="I1167" s="19"/>
      <c r="J1167" s="19"/>
      <c r="K1167" s="19"/>
      <c r="L1167" s="19"/>
      <c r="M1167" s="19"/>
      <c r="N1167" s="51">
        <f t="shared" si="117"/>
        <v>-203.52609137112285</v>
      </c>
      <c r="O1167" s="51">
        <f t="shared" si="118"/>
        <v>1197.1818470835003</v>
      </c>
      <c r="Q1167" s="11">
        <v>39794</v>
      </c>
      <c r="R1167" s="10">
        <v>2930</v>
      </c>
      <c r="S1167" s="10">
        <v>3010</v>
      </c>
      <c r="T1167" s="10">
        <v>2705</v>
      </c>
      <c r="U1167" s="10">
        <v>2760</v>
      </c>
      <c r="V1167" s="10">
        <v>35774100</v>
      </c>
      <c r="W1167" s="10">
        <v>2760</v>
      </c>
      <c r="X1167" s="19">
        <f t="shared" si="119"/>
        <v>-11.231884057971014</v>
      </c>
      <c r="AF1167" s="51">
        <f t="shared" si="121"/>
        <v>-1416.8594488018095</v>
      </c>
      <c r="AG1167" s="51">
        <f t="shared" si="120"/>
        <v>15913.621623604264</v>
      </c>
    </row>
    <row r="1168" spans="1:33" s="1" customFormat="1">
      <c r="A1168" s="18">
        <v>39797</v>
      </c>
      <c r="B1168" s="19">
        <v>8349.85</v>
      </c>
      <c r="C1168" s="19">
        <v>8700.17</v>
      </c>
      <c r="D1168" s="19">
        <v>8349.85</v>
      </c>
      <c r="E1168" s="19">
        <v>8664.66</v>
      </c>
      <c r="F1168" s="19">
        <f t="shared" si="116"/>
        <v>4.9487227427273437</v>
      </c>
      <c r="G1168" s="19"/>
      <c r="H1168" s="19"/>
      <c r="I1168" s="19"/>
      <c r="J1168" s="19"/>
      <c r="K1168" s="19"/>
      <c r="L1168" s="19"/>
      <c r="M1168" s="19"/>
      <c r="N1168" s="51">
        <f t="shared" si="117"/>
        <v>121.3982514663457</v>
      </c>
      <c r="O1168" s="51">
        <f t="shared" si="118"/>
        <v>601.10440240035564</v>
      </c>
      <c r="Q1168" s="11">
        <v>39797</v>
      </c>
      <c r="R1168" s="10">
        <v>2840</v>
      </c>
      <c r="S1168" s="10">
        <v>3080</v>
      </c>
      <c r="T1168" s="10">
        <v>2830</v>
      </c>
      <c r="U1168" s="10">
        <v>3030</v>
      </c>
      <c r="V1168" s="10">
        <v>27882500</v>
      </c>
      <c r="W1168" s="10">
        <v>3030</v>
      </c>
      <c r="X1168" s="19">
        <f t="shared" si="119"/>
        <v>8.9108910891089099</v>
      </c>
      <c r="AF1168" s="51">
        <f t="shared" si="121"/>
        <v>707.62401237897495</v>
      </c>
      <c r="AG1168" s="51">
        <f t="shared" si="120"/>
        <v>6305.750006468621</v>
      </c>
    </row>
    <row r="1169" spans="1:33" s="1" customFormat="1">
      <c r="A1169" s="18">
        <v>39798</v>
      </c>
      <c r="B1169" s="19">
        <v>8608.4</v>
      </c>
      <c r="C1169" s="19">
        <v>8634.26</v>
      </c>
      <c r="D1169" s="19">
        <v>8471.24</v>
      </c>
      <c r="E1169" s="19">
        <v>8568.02</v>
      </c>
      <c r="F1169" s="19">
        <f t="shared" si="116"/>
        <v>-1.1279152009449023</v>
      </c>
      <c r="G1169" s="19"/>
      <c r="H1169" s="19"/>
      <c r="I1169" s="19"/>
      <c r="J1169" s="19"/>
      <c r="K1169" s="19"/>
      <c r="L1169" s="19"/>
      <c r="M1169" s="19"/>
      <c r="N1169" s="51">
        <f t="shared" si="117"/>
        <v>-1.4243219035254115</v>
      </c>
      <c r="O1169" s="51">
        <f t="shared" si="118"/>
        <v>1.6025473512199775</v>
      </c>
      <c r="Q1169" s="11">
        <v>39798</v>
      </c>
      <c r="R1169" s="10">
        <v>2965</v>
      </c>
      <c r="S1169" s="10">
        <v>3060</v>
      </c>
      <c r="T1169" s="10">
        <v>2915</v>
      </c>
      <c r="U1169" s="10">
        <v>3010</v>
      </c>
      <c r="V1169" s="10">
        <v>18824600</v>
      </c>
      <c r="W1169" s="10">
        <v>3010</v>
      </c>
      <c r="X1169" s="19">
        <f t="shared" si="119"/>
        <v>-0.66445182724252494</v>
      </c>
      <c r="AF1169" s="51">
        <f t="shared" si="121"/>
        <v>-0.292998425064882</v>
      </c>
      <c r="AG1169" s="51">
        <f t="shared" si="120"/>
        <v>0.19460487459333203</v>
      </c>
    </row>
    <row r="1170" spans="1:33" s="1" customFormat="1">
      <c r="A1170" s="18">
        <v>39799</v>
      </c>
      <c r="B1170" s="19">
        <v>8658.2199999999993</v>
      </c>
      <c r="C1170" s="19">
        <v>8741.24</v>
      </c>
      <c r="D1170" s="19">
        <v>8425.66</v>
      </c>
      <c r="E1170" s="19">
        <v>8612.52</v>
      </c>
      <c r="F1170" s="19">
        <f t="shared" si="116"/>
        <v>0.51668965645362797</v>
      </c>
      <c r="G1170" s="19"/>
      <c r="H1170" s="19"/>
      <c r="I1170" s="19"/>
      <c r="J1170" s="19"/>
      <c r="K1170" s="19"/>
      <c r="L1170" s="19"/>
      <c r="M1170" s="19"/>
      <c r="N1170" s="51">
        <f t="shared" si="117"/>
        <v>0.14018240715621225</v>
      </c>
      <c r="O1170" s="51">
        <f t="shared" si="118"/>
        <v>7.2821231252283417E-2</v>
      </c>
      <c r="Q1170" s="11">
        <v>39799</v>
      </c>
      <c r="R1170" s="10">
        <v>3030</v>
      </c>
      <c r="S1170" s="10">
        <v>3050</v>
      </c>
      <c r="T1170" s="10">
        <v>2900</v>
      </c>
      <c r="U1170" s="10">
        <v>3030</v>
      </c>
      <c r="V1170" s="10">
        <v>22597600</v>
      </c>
      <c r="W1170" s="10">
        <v>3030</v>
      </c>
      <c r="X1170" s="19">
        <f t="shared" si="119"/>
        <v>0.66006600660066006</v>
      </c>
      <c r="AF1170" s="51">
        <f t="shared" si="121"/>
        <v>0.28793243619028774</v>
      </c>
      <c r="AG1170" s="51">
        <f t="shared" si="120"/>
        <v>0.19013152098669009</v>
      </c>
    </row>
    <row r="1171" spans="1:33" s="1" customFormat="1">
      <c r="A1171" s="18">
        <v>39800</v>
      </c>
      <c r="B1171" s="19">
        <v>8565.16</v>
      </c>
      <c r="C1171" s="19">
        <v>8728.36</v>
      </c>
      <c r="D1171" s="19">
        <v>8534.84</v>
      </c>
      <c r="E1171" s="19">
        <v>8667.23</v>
      </c>
      <c r="F1171" s="19">
        <f t="shared" si="116"/>
        <v>0.63122820093615994</v>
      </c>
      <c r="G1171" s="19"/>
      <c r="H1171" s="19"/>
      <c r="I1171" s="19"/>
      <c r="J1171" s="19"/>
      <c r="K1171" s="19"/>
      <c r="L1171" s="19"/>
      <c r="M1171" s="19"/>
      <c r="N1171" s="51">
        <f t="shared" si="117"/>
        <v>0.25485622468059005</v>
      </c>
      <c r="O1171" s="51">
        <f t="shared" si="118"/>
        <v>0.16158225342832994</v>
      </c>
      <c r="Q1171" s="11">
        <v>39800</v>
      </c>
      <c r="R1171" s="10">
        <v>2950</v>
      </c>
      <c r="S1171" s="10">
        <v>3020</v>
      </c>
      <c r="T1171" s="10">
        <v>2930</v>
      </c>
      <c r="U1171" s="10">
        <v>2960</v>
      </c>
      <c r="V1171" s="10">
        <v>17998300</v>
      </c>
      <c r="W1171" s="10">
        <v>2960</v>
      </c>
      <c r="X1171" s="19">
        <f t="shared" si="119"/>
        <v>-2.3648648648648649</v>
      </c>
      <c r="AF1171" s="51">
        <f t="shared" si="121"/>
        <v>-13.221217193913166</v>
      </c>
      <c r="AG1171" s="51">
        <f t="shared" si="120"/>
        <v>31.262851400360422</v>
      </c>
    </row>
    <row r="1172" spans="1:33" s="1" customFormat="1">
      <c r="A1172" s="18">
        <v>39801</v>
      </c>
      <c r="B1172" s="19">
        <v>8640.2199999999993</v>
      </c>
      <c r="C1172" s="19">
        <v>8743.2199999999993</v>
      </c>
      <c r="D1172" s="19">
        <v>8570.56</v>
      </c>
      <c r="E1172" s="19">
        <v>8588.52</v>
      </c>
      <c r="F1172" s="19">
        <f t="shared" si="116"/>
        <v>-0.91645592022838762</v>
      </c>
      <c r="G1172" s="19"/>
      <c r="H1172" s="19"/>
      <c r="I1172" s="19"/>
      <c r="J1172" s="19"/>
      <c r="K1172" s="19"/>
      <c r="L1172" s="19"/>
      <c r="M1172" s="19"/>
      <c r="N1172" s="51">
        <f t="shared" si="117"/>
        <v>-0.76272708612124551</v>
      </c>
      <c r="O1172" s="51">
        <f t="shared" si="118"/>
        <v>0.69688143104738021</v>
      </c>
      <c r="Q1172" s="11">
        <v>39801</v>
      </c>
      <c r="R1172" s="10">
        <v>2965</v>
      </c>
      <c r="S1172" s="10">
        <v>2990</v>
      </c>
      <c r="T1172" s="10">
        <v>2900</v>
      </c>
      <c r="U1172" s="10">
        <v>2900</v>
      </c>
      <c r="V1172" s="10">
        <v>16527800</v>
      </c>
      <c r="W1172" s="10">
        <v>2900</v>
      </c>
      <c r="X1172" s="19">
        <f t="shared" si="119"/>
        <v>-2.0689655172413794</v>
      </c>
      <c r="AF1172" s="51">
        <f t="shared" si="121"/>
        <v>-8.85301310423697</v>
      </c>
      <c r="AG1172" s="51">
        <f t="shared" si="120"/>
        <v>18.314208019325307</v>
      </c>
    </row>
    <row r="1173" spans="1:33" s="1" customFormat="1">
      <c r="A1173" s="18">
        <v>39804</v>
      </c>
      <c r="B1173" s="19">
        <v>8602.5</v>
      </c>
      <c r="C1173" s="19">
        <v>8751.18</v>
      </c>
      <c r="D1173" s="19">
        <v>8593.76</v>
      </c>
      <c r="E1173" s="19">
        <v>8723.7800000000007</v>
      </c>
      <c r="F1173" s="19">
        <f t="shared" si="116"/>
        <v>1.5504746795540489</v>
      </c>
      <c r="G1173" s="19"/>
      <c r="H1173" s="19"/>
      <c r="I1173" s="19"/>
      <c r="J1173" s="19"/>
      <c r="K1173" s="19"/>
      <c r="L1173" s="19"/>
      <c r="M1173" s="19"/>
      <c r="N1173" s="51">
        <f t="shared" si="117"/>
        <v>3.7474197946135854</v>
      </c>
      <c r="O1173" s="51">
        <f t="shared" si="118"/>
        <v>5.8207166963181116</v>
      </c>
      <c r="Q1173" s="11">
        <v>39804</v>
      </c>
      <c r="R1173" s="10">
        <v>2855</v>
      </c>
      <c r="S1173" s="10">
        <v>2900</v>
      </c>
      <c r="T1173" s="10">
        <v>2795</v>
      </c>
      <c r="U1173" s="10">
        <v>2895</v>
      </c>
      <c r="V1173" s="10">
        <v>17053300</v>
      </c>
      <c r="W1173" s="10">
        <v>2895</v>
      </c>
      <c r="X1173" s="19">
        <f t="shared" si="119"/>
        <v>-0.17271157167530224</v>
      </c>
      <c r="AF1173" s="51">
        <f t="shared" si="121"/>
        <v>-5.1279355290533559E-3</v>
      </c>
      <c r="AG1173" s="51">
        <f t="shared" si="120"/>
        <v>8.8428055505416407E-4</v>
      </c>
    </row>
    <row r="1174" spans="1:33" s="1" customFormat="1">
      <c r="A1174" s="18">
        <v>39806</v>
      </c>
      <c r="B1174" s="19">
        <v>8630.25</v>
      </c>
      <c r="C1174" s="19">
        <v>8631.83</v>
      </c>
      <c r="D1174" s="19">
        <v>8476.69</v>
      </c>
      <c r="E1174" s="19">
        <v>8517.1</v>
      </c>
      <c r="F1174" s="19">
        <f t="shared" si="116"/>
        <v>-2.4266475678341255</v>
      </c>
      <c r="G1174" s="19"/>
      <c r="H1174" s="19"/>
      <c r="I1174" s="19"/>
      <c r="J1174" s="19"/>
      <c r="K1174" s="19"/>
      <c r="L1174" s="19"/>
      <c r="M1174" s="19"/>
      <c r="N1174" s="51">
        <f t="shared" si="117"/>
        <v>-14.240455650582629</v>
      </c>
      <c r="O1174" s="51">
        <f t="shared" si="118"/>
        <v>34.516905017773588</v>
      </c>
      <c r="Q1174" s="11">
        <v>39806</v>
      </c>
      <c r="R1174" s="10">
        <v>2790</v>
      </c>
      <c r="S1174" s="10">
        <v>2830</v>
      </c>
      <c r="T1174" s="10">
        <v>2765</v>
      </c>
      <c r="U1174" s="10">
        <v>2780</v>
      </c>
      <c r="V1174" s="10">
        <v>15389200</v>
      </c>
      <c r="W1174" s="10">
        <v>2780</v>
      </c>
      <c r="X1174" s="19">
        <f t="shared" si="119"/>
        <v>-4.1366906474820144</v>
      </c>
      <c r="AF1174" s="51">
        <f t="shared" si="121"/>
        <v>-70.774170106182837</v>
      </c>
      <c r="AG1174" s="51">
        <f t="shared" si="120"/>
        <v>292.75189439773931</v>
      </c>
    </row>
    <row r="1175" spans="1:33" s="1" customFormat="1">
      <c r="A1175" s="18">
        <v>39807</v>
      </c>
      <c r="B1175" s="19">
        <v>8531.51</v>
      </c>
      <c r="C1175" s="19">
        <v>8599.5</v>
      </c>
      <c r="D1175" s="19">
        <v>8531.16</v>
      </c>
      <c r="E1175" s="19">
        <v>8599.5</v>
      </c>
      <c r="F1175" s="19">
        <f t="shared" si="116"/>
        <v>0.95819524390952548</v>
      </c>
      <c r="G1175" s="19"/>
      <c r="H1175" s="19"/>
      <c r="I1175" s="19"/>
      <c r="J1175" s="19"/>
      <c r="K1175" s="19"/>
      <c r="L1175" s="19"/>
      <c r="M1175" s="19"/>
      <c r="N1175" s="51">
        <f t="shared" si="117"/>
        <v>0.8874494101568271</v>
      </c>
      <c r="O1175" s="51">
        <f t="shared" si="118"/>
        <v>0.8528214991093428</v>
      </c>
      <c r="Q1175" s="11">
        <v>39807</v>
      </c>
      <c r="R1175" s="10">
        <v>2785</v>
      </c>
      <c r="S1175" s="10">
        <v>2845</v>
      </c>
      <c r="T1175" s="10">
        <v>2785</v>
      </c>
      <c r="U1175" s="10">
        <v>2845</v>
      </c>
      <c r="V1175" s="10">
        <v>10160300</v>
      </c>
      <c r="W1175" s="10">
        <v>2845</v>
      </c>
      <c r="X1175" s="19">
        <f t="shared" si="119"/>
        <v>2.2847100175746924</v>
      </c>
      <c r="AF1175" s="51">
        <f t="shared" si="121"/>
        <v>11.930151634895227</v>
      </c>
      <c r="AG1175" s="51">
        <f t="shared" si="120"/>
        <v>27.260131819245075</v>
      </c>
    </row>
    <row r="1176" spans="1:33" s="1" customFormat="1">
      <c r="A1176" s="18">
        <v>39808</v>
      </c>
      <c r="B1176" s="19">
        <v>8642.14</v>
      </c>
      <c r="C1176" s="19">
        <v>8740.76</v>
      </c>
      <c r="D1176" s="19">
        <v>8611.36</v>
      </c>
      <c r="E1176" s="19">
        <v>8739.52</v>
      </c>
      <c r="F1176" s="19">
        <f t="shared" si="116"/>
        <v>1.6021474863608121</v>
      </c>
      <c r="G1176" s="19"/>
      <c r="H1176" s="19"/>
      <c r="I1176" s="19"/>
      <c r="J1176" s="19"/>
      <c r="K1176" s="19"/>
      <c r="L1176" s="19"/>
      <c r="M1176" s="19"/>
      <c r="N1176" s="51">
        <f t="shared" si="117"/>
        <v>4.1339996893580189</v>
      </c>
      <c r="O1176" s="51">
        <f t="shared" si="118"/>
        <v>6.6347910917171209</v>
      </c>
      <c r="Q1176" s="11">
        <v>39808</v>
      </c>
      <c r="R1176" s="10">
        <v>2885</v>
      </c>
      <c r="S1176" s="10">
        <v>2910</v>
      </c>
      <c r="T1176" s="10">
        <v>2870</v>
      </c>
      <c r="U1176" s="10">
        <v>2900</v>
      </c>
      <c r="V1176" s="10">
        <v>9566000</v>
      </c>
      <c r="W1176" s="10">
        <v>2900</v>
      </c>
      <c r="X1176" s="19">
        <f t="shared" si="119"/>
        <v>1.896551724137931</v>
      </c>
      <c r="AF1176" s="51">
        <f t="shared" si="121"/>
        <v>6.824613047933302</v>
      </c>
      <c r="AG1176" s="51">
        <f t="shared" si="120"/>
        <v>12.945059258679512</v>
      </c>
    </row>
    <row r="1177" spans="1:33" s="1" customFormat="1">
      <c r="A1177" s="18">
        <v>39811</v>
      </c>
      <c r="B1177" s="19">
        <v>8726.31</v>
      </c>
      <c r="C1177" s="19">
        <v>8763.67</v>
      </c>
      <c r="D1177" s="19">
        <v>8638.6</v>
      </c>
      <c r="E1177" s="19">
        <v>8747.17</v>
      </c>
      <c r="F1177" s="19">
        <f t="shared" si="116"/>
        <v>8.745685747504206E-2</v>
      </c>
      <c r="G1177" s="19"/>
      <c r="H1177" s="19"/>
      <c r="I1177" s="19"/>
      <c r="J1177" s="19"/>
      <c r="K1177" s="19"/>
      <c r="L1177" s="19"/>
      <c r="M1177" s="19"/>
      <c r="N1177" s="51">
        <f t="shared" si="117"/>
        <v>7.3489703198096592E-4</v>
      </c>
      <c r="O1177" s="51">
        <f t="shared" si="118"/>
        <v>6.6318596174736624E-5</v>
      </c>
      <c r="Q1177" s="11">
        <v>39811</v>
      </c>
      <c r="R1177" s="10">
        <v>2895</v>
      </c>
      <c r="S1177" s="10">
        <v>2935</v>
      </c>
      <c r="T1177" s="10">
        <v>2840</v>
      </c>
      <c r="U1177" s="10">
        <v>2935</v>
      </c>
      <c r="V1177" s="10">
        <v>9245600</v>
      </c>
      <c r="W1177" s="10">
        <v>2935</v>
      </c>
      <c r="X1177" s="19">
        <f t="shared" si="119"/>
        <v>1.192504258943782</v>
      </c>
      <c r="AF1177" s="51">
        <f t="shared" si="121"/>
        <v>1.6969629827163277</v>
      </c>
      <c r="AG1177" s="51">
        <f t="shared" si="120"/>
        <v>2.0240900270348638</v>
      </c>
    </row>
    <row r="1178" spans="1:33" s="1" customFormat="1">
      <c r="A1178" s="18">
        <v>39812</v>
      </c>
      <c r="B1178" s="19">
        <v>8716.2800000000007</v>
      </c>
      <c r="C1178" s="19">
        <v>8859.56</v>
      </c>
      <c r="D1178" s="19">
        <v>8702.9500000000007</v>
      </c>
      <c r="E1178" s="19">
        <v>8859.56</v>
      </c>
      <c r="F1178" s="19">
        <f t="shared" si="116"/>
        <v>1.2685731571319505</v>
      </c>
      <c r="G1178" s="19"/>
      <c r="H1178" s="19"/>
      <c r="I1178" s="19"/>
      <c r="J1178" s="19"/>
      <c r="K1178" s="19"/>
      <c r="L1178" s="19"/>
      <c r="M1178" s="19"/>
      <c r="N1178" s="51">
        <f t="shared" si="117"/>
        <v>2.0549625566076815</v>
      </c>
      <c r="O1178" s="51">
        <f t="shared" si="118"/>
        <v>2.612593752760406</v>
      </c>
      <c r="Q1178" s="11">
        <v>39812</v>
      </c>
      <c r="R1178" s="10">
        <v>2885</v>
      </c>
      <c r="S1178" s="10">
        <v>2925</v>
      </c>
      <c r="T1178" s="10">
        <v>2880</v>
      </c>
      <c r="U1178" s="10">
        <v>2905</v>
      </c>
      <c r="V1178" s="10">
        <v>6775900</v>
      </c>
      <c r="W1178" s="10">
        <v>2905</v>
      </c>
      <c r="X1178" s="19">
        <f t="shared" si="119"/>
        <v>-1.0327022375215147</v>
      </c>
      <c r="AF1178" s="51">
        <f t="shared" si="121"/>
        <v>-1.1004934187508644</v>
      </c>
      <c r="AG1178" s="51">
        <f t="shared" si="120"/>
        <v>1.1361873062556866</v>
      </c>
    </row>
    <row r="1179" spans="1:33" s="1" customFormat="1">
      <c r="A1179" s="18">
        <v>39818</v>
      </c>
      <c r="B1179" s="19">
        <v>8991.2099999999991</v>
      </c>
      <c r="C1179" s="19">
        <v>9127.3799999999992</v>
      </c>
      <c r="D1179" s="19">
        <v>8987.36</v>
      </c>
      <c r="E1179" s="19">
        <v>9043.1200000000008</v>
      </c>
      <c r="F1179" s="19">
        <f t="shared" si="116"/>
        <v>2.02983041251251</v>
      </c>
      <c r="G1179" s="19"/>
      <c r="H1179" s="19"/>
      <c r="I1179" s="19"/>
      <c r="J1179" s="19"/>
      <c r="K1179" s="19"/>
      <c r="L1179" s="19"/>
      <c r="M1179" s="19"/>
      <c r="N1179" s="51">
        <f t="shared" si="117"/>
        <v>8.3978043098299757</v>
      </c>
      <c r="O1179" s="51">
        <f t="shared" si="118"/>
        <v>17.069507876463959</v>
      </c>
      <c r="Q1179" s="11">
        <v>39818</v>
      </c>
      <c r="R1179" s="10">
        <v>3030</v>
      </c>
      <c r="S1179" s="10">
        <v>3040</v>
      </c>
      <c r="T1179" s="10">
        <v>3010</v>
      </c>
      <c r="U1179" s="10">
        <v>3010</v>
      </c>
      <c r="V1179" s="10">
        <v>5387700</v>
      </c>
      <c r="W1179" s="10">
        <v>3010</v>
      </c>
      <c r="X1179" s="19">
        <f t="shared" si="119"/>
        <v>3.4883720930232558</v>
      </c>
      <c r="AF1179" s="51">
        <f t="shared" si="121"/>
        <v>42.458869566881305</v>
      </c>
      <c r="AG1179" s="51">
        <f t="shared" si="120"/>
        <v>148.1237060883382</v>
      </c>
    </row>
    <row r="1180" spans="1:33" s="1" customFormat="1">
      <c r="A1180" s="18">
        <v>39819</v>
      </c>
      <c r="B1180" s="19">
        <v>9130.01</v>
      </c>
      <c r="C1180" s="19">
        <v>9171.0300000000007</v>
      </c>
      <c r="D1180" s="19">
        <v>9029.94</v>
      </c>
      <c r="E1180" s="19">
        <v>9080.84</v>
      </c>
      <c r="F1180" s="19">
        <f t="shared" si="116"/>
        <v>0.41538007497103069</v>
      </c>
      <c r="G1180" s="19"/>
      <c r="H1180" s="19"/>
      <c r="I1180" s="19"/>
      <c r="J1180" s="19"/>
      <c r="K1180" s="19"/>
      <c r="L1180" s="19"/>
      <c r="M1180" s="19"/>
      <c r="N1180" s="51">
        <f t="shared" si="117"/>
        <v>7.3121281622111761E-2</v>
      </c>
      <c r="O1180" s="51">
        <f t="shared" si="118"/>
        <v>3.0576778445435354E-2</v>
      </c>
      <c r="Q1180" s="11">
        <v>39819</v>
      </c>
      <c r="R1180" s="10">
        <v>3060</v>
      </c>
      <c r="S1180" s="10">
        <v>3070</v>
      </c>
      <c r="T1180" s="10">
        <v>3010</v>
      </c>
      <c r="U1180" s="10">
        <v>3050</v>
      </c>
      <c r="V1180" s="10">
        <v>8434000</v>
      </c>
      <c r="W1180" s="10">
        <v>3050</v>
      </c>
      <c r="X1180" s="19">
        <f t="shared" si="119"/>
        <v>1.3114754098360655</v>
      </c>
      <c r="AF1180" s="51">
        <f t="shared" si="121"/>
        <v>2.2570775033107977</v>
      </c>
      <c r="AG1180" s="51">
        <f t="shared" si="120"/>
        <v>2.9607060839726906</v>
      </c>
    </row>
    <row r="1181" spans="1:33" s="1" customFormat="1">
      <c r="A1181" s="18">
        <v>39820</v>
      </c>
      <c r="B1181" s="19">
        <v>9133.7999999999993</v>
      </c>
      <c r="C1181" s="19">
        <v>9325.35</v>
      </c>
      <c r="D1181" s="19">
        <v>9106.0499999999993</v>
      </c>
      <c r="E1181" s="19">
        <v>9239.24</v>
      </c>
      <c r="F1181" s="19">
        <f t="shared" si="116"/>
        <v>1.7144267277395069</v>
      </c>
      <c r="G1181" s="19"/>
      <c r="H1181" s="19"/>
      <c r="I1181" s="19"/>
      <c r="J1181" s="19"/>
      <c r="K1181" s="19"/>
      <c r="L1181" s="19"/>
      <c r="M1181" s="19"/>
      <c r="N1181" s="51">
        <f t="shared" si="117"/>
        <v>5.0637431006838041</v>
      </c>
      <c r="O1181" s="51">
        <f t="shared" si="118"/>
        <v>8.6955198859708691</v>
      </c>
      <c r="Q1181" s="11">
        <v>39820</v>
      </c>
      <c r="R1181" s="10">
        <v>3100</v>
      </c>
      <c r="S1181" s="10">
        <v>3270</v>
      </c>
      <c r="T1181" s="10">
        <v>3090</v>
      </c>
      <c r="U1181" s="10">
        <v>3200</v>
      </c>
      <c r="V1181" s="10">
        <v>16598800</v>
      </c>
      <c r="W1181" s="10">
        <v>3200</v>
      </c>
      <c r="X1181" s="19">
        <f t="shared" si="119"/>
        <v>4.6875</v>
      </c>
      <c r="AF1181" s="51">
        <f t="shared" si="121"/>
        <v>103.01447986438679</v>
      </c>
      <c r="AG1181" s="51">
        <f t="shared" si="120"/>
        <v>482.90796141066886</v>
      </c>
    </row>
    <row r="1182" spans="1:33" s="1" customFormat="1">
      <c r="A1182" s="18">
        <v>39821</v>
      </c>
      <c r="B1182" s="19">
        <v>9143.2099999999991</v>
      </c>
      <c r="C1182" s="19">
        <v>9148.83</v>
      </c>
      <c r="D1182" s="19">
        <v>8876.42</v>
      </c>
      <c r="E1182" s="19">
        <v>8876.42</v>
      </c>
      <c r="F1182" s="19">
        <f t="shared" si="116"/>
        <v>-4.0874586826671084</v>
      </c>
      <c r="G1182" s="19"/>
      <c r="H1182" s="19"/>
      <c r="I1182" s="19"/>
      <c r="J1182" s="19"/>
      <c r="K1182" s="19"/>
      <c r="L1182" s="19"/>
      <c r="M1182" s="19"/>
      <c r="N1182" s="51">
        <f t="shared" si="117"/>
        <v>-68.150971063150493</v>
      </c>
      <c r="O1182" s="51">
        <f t="shared" si="118"/>
        <v>278.37446654749573</v>
      </c>
      <c r="Q1182" s="11">
        <v>39821</v>
      </c>
      <c r="R1182" s="10">
        <v>3070</v>
      </c>
      <c r="S1182" s="10">
        <v>3220</v>
      </c>
      <c r="T1182" s="10">
        <v>3060</v>
      </c>
      <c r="U1182" s="10">
        <v>3140</v>
      </c>
      <c r="V1182" s="10">
        <v>12446700</v>
      </c>
      <c r="W1182" s="10">
        <v>3140</v>
      </c>
      <c r="X1182" s="19">
        <f t="shared" si="119"/>
        <v>-1.910828025477707</v>
      </c>
      <c r="AF1182" s="51">
        <f t="shared" si="121"/>
        <v>-6.9740040988401546</v>
      </c>
      <c r="AG1182" s="51">
        <f t="shared" si="120"/>
        <v>13.324254859224853</v>
      </c>
    </row>
    <row r="1183" spans="1:33" s="1" customFormat="1">
      <c r="A1183" s="18">
        <v>39822</v>
      </c>
      <c r="B1183" s="19">
        <v>8932.7099999999991</v>
      </c>
      <c r="C1183" s="19">
        <v>8956.85</v>
      </c>
      <c r="D1183" s="19">
        <v>8773.2000000000007</v>
      </c>
      <c r="E1183" s="19">
        <v>8836.7999999999993</v>
      </c>
      <c r="F1183" s="19">
        <f t="shared" si="116"/>
        <v>-0.44835234474018654</v>
      </c>
      <c r="G1183" s="19"/>
      <c r="H1183" s="19"/>
      <c r="I1183" s="19"/>
      <c r="J1183" s="19"/>
      <c r="K1183" s="19"/>
      <c r="L1183" s="19"/>
      <c r="M1183" s="19"/>
      <c r="N1183" s="51">
        <f t="shared" si="117"/>
        <v>-8.8458500570552503E-2</v>
      </c>
      <c r="O1183" s="51">
        <f t="shared" si="118"/>
        <v>3.9414204418896759E-2</v>
      </c>
      <c r="Q1183" s="11">
        <v>39822</v>
      </c>
      <c r="R1183" s="10">
        <v>3170</v>
      </c>
      <c r="S1183" s="10">
        <v>3170</v>
      </c>
      <c r="T1183" s="10">
        <v>3040</v>
      </c>
      <c r="U1183" s="10">
        <v>3070</v>
      </c>
      <c r="V1183" s="10">
        <v>9734900</v>
      </c>
      <c r="W1183" s="10">
        <v>3070</v>
      </c>
      <c r="X1183" s="19">
        <f t="shared" si="119"/>
        <v>-2.2801302931596092</v>
      </c>
      <c r="AF1183" s="51">
        <f t="shared" si="121"/>
        <v>-11.850207717671534</v>
      </c>
      <c r="AG1183" s="51">
        <f t="shared" si="120"/>
        <v>27.016844138283293</v>
      </c>
    </row>
    <row r="1184" spans="1:33" s="1" customFormat="1">
      <c r="A1184" s="18">
        <v>39826</v>
      </c>
      <c r="B1184" s="19">
        <v>8732.6299999999992</v>
      </c>
      <c r="C1184" s="19">
        <v>8732.93</v>
      </c>
      <c r="D1184" s="19">
        <v>8405.5</v>
      </c>
      <c r="E1184" s="19">
        <v>8413.91</v>
      </c>
      <c r="F1184" s="19">
        <f t="shared" si="116"/>
        <v>-5.0260818097650128</v>
      </c>
      <c r="G1184" s="19"/>
      <c r="H1184" s="19"/>
      <c r="I1184" s="19"/>
      <c r="J1184" s="19"/>
      <c r="K1184" s="19"/>
      <c r="L1184" s="19"/>
      <c r="M1184" s="19"/>
      <c r="N1184" s="51">
        <f t="shared" si="117"/>
        <v>-126.75540183121416</v>
      </c>
      <c r="O1184" s="51">
        <f t="shared" si="118"/>
        <v>636.7299844317298</v>
      </c>
      <c r="Q1184" s="11">
        <v>39826</v>
      </c>
      <c r="R1184" s="10">
        <v>2930</v>
      </c>
      <c r="S1184" s="10">
        <v>2935</v>
      </c>
      <c r="T1184" s="10">
        <v>2860</v>
      </c>
      <c r="U1184" s="10">
        <v>2875</v>
      </c>
      <c r="V1184" s="10">
        <v>14879000</v>
      </c>
      <c r="W1184" s="10">
        <v>2875</v>
      </c>
      <c r="X1184" s="19">
        <f t="shared" si="119"/>
        <v>-6.7826086956521747</v>
      </c>
      <c r="AF1184" s="51">
        <f t="shared" si="121"/>
        <v>-311.98868546482248</v>
      </c>
      <c r="AG1184" s="51">
        <f t="shared" si="120"/>
        <v>2116.0136211094991</v>
      </c>
    </row>
    <row r="1185" spans="1:33" s="1" customFormat="1">
      <c r="A1185" s="18">
        <v>39827</v>
      </c>
      <c r="B1185" s="19">
        <v>8425.75</v>
      </c>
      <c r="C1185" s="19">
        <v>8516.07</v>
      </c>
      <c r="D1185" s="19">
        <v>8359.16</v>
      </c>
      <c r="E1185" s="19">
        <v>8438.4500000000007</v>
      </c>
      <c r="F1185" s="19">
        <f t="shared" si="116"/>
        <v>0.29081170120106026</v>
      </c>
      <c r="G1185" s="19"/>
      <c r="H1185" s="19"/>
      <c r="I1185" s="19"/>
      <c r="J1185" s="19"/>
      <c r="K1185" s="19"/>
      <c r="L1185" s="19"/>
      <c r="M1185" s="19"/>
      <c r="N1185" s="51">
        <f t="shared" si="117"/>
        <v>2.5307792052669021E-2</v>
      </c>
      <c r="O1185" s="51">
        <f t="shared" si="118"/>
        <v>7.430288495601553E-3</v>
      </c>
      <c r="Q1185" s="11">
        <v>39827</v>
      </c>
      <c r="R1185" s="10">
        <v>2900</v>
      </c>
      <c r="S1185" s="10">
        <v>2990</v>
      </c>
      <c r="T1185" s="10">
        <v>2895</v>
      </c>
      <c r="U1185" s="10">
        <v>2920</v>
      </c>
      <c r="V1185" s="10">
        <v>13857900</v>
      </c>
      <c r="W1185" s="10">
        <v>2920</v>
      </c>
      <c r="X1185" s="19">
        <f t="shared" si="119"/>
        <v>1.5410958904109588</v>
      </c>
      <c r="AF1185" s="51">
        <f t="shared" si="121"/>
        <v>3.6619749626551137</v>
      </c>
      <c r="AG1185" s="51">
        <f t="shared" si="120"/>
        <v>5.6444352344064859</v>
      </c>
    </row>
    <row r="1186" spans="1:33" s="1" customFormat="1">
      <c r="A1186" s="18">
        <v>39828</v>
      </c>
      <c r="B1186" s="19">
        <v>8309.3799999999992</v>
      </c>
      <c r="C1186" s="19">
        <v>8309.3799999999992</v>
      </c>
      <c r="D1186" s="19">
        <v>7997.73</v>
      </c>
      <c r="E1186" s="19">
        <v>8023.31</v>
      </c>
      <c r="F1186" s="19">
        <f t="shared" si="116"/>
        <v>-5.1741737512323507</v>
      </c>
      <c r="G1186" s="19"/>
      <c r="H1186" s="19"/>
      <c r="I1186" s="19"/>
      <c r="J1186" s="19"/>
      <c r="K1186" s="19"/>
      <c r="L1186" s="19"/>
      <c r="M1186" s="19"/>
      <c r="N1186" s="51">
        <f t="shared" si="117"/>
        <v>-138.29978887089973</v>
      </c>
      <c r="O1186" s="51">
        <f t="shared" si="118"/>
        <v>715.20194932579398</v>
      </c>
      <c r="Q1186" s="11">
        <v>39828</v>
      </c>
      <c r="R1186" s="10">
        <v>2815</v>
      </c>
      <c r="S1186" s="10">
        <v>2885</v>
      </c>
      <c r="T1186" s="10">
        <v>2815</v>
      </c>
      <c r="U1186" s="10">
        <v>2840</v>
      </c>
      <c r="V1186" s="10">
        <v>14629600</v>
      </c>
      <c r="W1186" s="10">
        <v>2840</v>
      </c>
      <c r="X1186" s="19">
        <f t="shared" si="119"/>
        <v>-2.8169014084507045</v>
      </c>
      <c r="AF1186" s="51">
        <f t="shared" si="121"/>
        <v>-22.345551212560181</v>
      </c>
      <c r="AG1186" s="51">
        <f t="shared" si="120"/>
        <v>62.939230594837476</v>
      </c>
    </row>
    <row r="1187" spans="1:33" s="1" customFormat="1">
      <c r="A1187" s="18">
        <v>39829</v>
      </c>
      <c r="B1187" s="19">
        <v>8125.2</v>
      </c>
      <c r="C1187" s="19">
        <v>8283.91</v>
      </c>
      <c r="D1187" s="19">
        <v>8067.47</v>
      </c>
      <c r="E1187" s="19">
        <v>8230.15</v>
      </c>
      <c r="F1187" s="19">
        <f t="shared" si="116"/>
        <v>2.5131984228719921</v>
      </c>
      <c r="G1187" s="19"/>
      <c r="H1187" s="19"/>
      <c r="I1187" s="19"/>
      <c r="J1187" s="19"/>
      <c r="K1187" s="19"/>
      <c r="L1187" s="19"/>
      <c r="M1187" s="19"/>
      <c r="N1187" s="51">
        <f t="shared" si="117"/>
        <v>15.926612462992454</v>
      </c>
      <c r="O1187" s="51">
        <f t="shared" si="118"/>
        <v>40.071095604082565</v>
      </c>
      <c r="Q1187" s="11">
        <v>39829</v>
      </c>
      <c r="R1187" s="10">
        <v>2920</v>
      </c>
      <c r="S1187" s="10">
        <v>3030</v>
      </c>
      <c r="T1187" s="10">
        <v>2895</v>
      </c>
      <c r="U1187" s="10">
        <v>3010</v>
      </c>
      <c r="V1187" s="10">
        <v>14433600</v>
      </c>
      <c r="W1187" s="10">
        <v>3010</v>
      </c>
      <c r="X1187" s="19">
        <f t="shared" si="119"/>
        <v>5.6478405315614619</v>
      </c>
      <c r="AF1187" s="51">
        <f t="shared" si="121"/>
        <v>180.18102507515138</v>
      </c>
      <c r="AG1187" s="51">
        <f t="shared" si="120"/>
        <v>1017.6819485115932</v>
      </c>
    </row>
    <row r="1188" spans="1:33" s="1" customFormat="1">
      <c r="A1188" s="18">
        <v>39832</v>
      </c>
      <c r="B1188" s="19">
        <v>8318.26</v>
      </c>
      <c r="C1188" s="19">
        <v>8351.68</v>
      </c>
      <c r="D1188" s="19">
        <v>8221.84</v>
      </c>
      <c r="E1188" s="19">
        <v>8256.85</v>
      </c>
      <c r="F1188" s="19">
        <f t="shared" si="116"/>
        <v>0.32336787031374831</v>
      </c>
      <c r="G1188" s="19"/>
      <c r="H1188" s="19"/>
      <c r="I1188" s="19"/>
      <c r="J1188" s="19"/>
      <c r="K1188" s="19"/>
      <c r="L1188" s="19"/>
      <c r="M1188" s="19"/>
      <c r="N1188" s="51">
        <f t="shared" si="117"/>
        <v>3.4694791588462975E-2</v>
      </c>
      <c r="O1188" s="51">
        <f t="shared" si="118"/>
        <v>1.1315811666312178E-2</v>
      </c>
      <c r="Q1188" s="11">
        <v>39832</v>
      </c>
      <c r="R1188" s="10">
        <v>3050</v>
      </c>
      <c r="S1188" s="10">
        <v>3070</v>
      </c>
      <c r="T1188" s="10">
        <v>3000</v>
      </c>
      <c r="U1188" s="10">
        <v>3030</v>
      </c>
      <c r="V1188" s="10">
        <v>7760100</v>
      </c>
      <c r="W1188" s="10">
        <v>3030</v>
      </c>
      <c r="X1188" s="19">
        <f t="shared" si="119"/>
        <v>0.66006600660066006</v>
      </c>
      <c r="AF1188" s="51">
        <f t="shared" si="121"/>
        <v>0.28793243619028774</v>
      </c>
      <c r="AG1188" s="51">
        <f t="shared" si="120"/>
        <v>0.19013152098669009</v>
      </c>
    </row>
    <row r="1189" spans="1:33" s="1" customFormat="1">
      <c r="A1189" s="18">
        <v>39833</v>
      </c>
      <c r="B1189" s="19">
        <v>8187.14</v>
      </c>
      <c r="C1189" s="19">
        <v>8190.42</v>
      </c>
      <c r="D1189" s="19">
        <v>7962.46</v>
      </c>
      <c r="E1189" s="19">
        <v>8065.79</v>
      </c>
      <c r="F1189" s="19">
        <f t="shared" si="116"/>
        <v>-2.3687698291177974</v>
      </c>
      <c r="G1189" s="19"/>
      <c r="H1189" s="19"/>
      <c r="I1189" s="19"/>
      <c r="J1189" s="19"/>
      <c r="K1189" s="19"/>
      <c r="L1189" s="19"/>
      <c r="M1189" s="19"/>
      <c r="N1189" s="51">
        <f t="shared" si="117"/>
        <v>-13.244506310088804</v>
      </c>
      <c r="O1189" s="51">
        <f t="shared" si="118"/>
        <v>31.336298782882071</v>
      </c>
      <c r="Q1189" s="11">
        <v>39833</v>
      </c>
      <c r="R1189" s="10">
        <v>3010</v>
      </c>
      <c r="S1189" s="10">
        <v>3100</v>
      </c>
      <c r="T1189" s="10">
        <v>2960</v>
      </c>
      <c r="U1189" s="10">
        <v>3100</v>
      </c>
      <c r="V1189" s="10">
        <v>12192000</v>
      </c>
      <c r="W1189" s="10">
        <v>3100</v>
      </c>
      <c r="X1189" s="19">
        <f t="shared" si="119"/>
        <v>2.258064516129032</v>
      </c>
      <c r="AF1189" s="51">
        <f t="shared" si="121"/>
        <v>11.517641230911511</v>
      </c>
      <c r="AG1189" s="51">
        <f t="shared" si="120"/>
        <v>26.010661371481085</v>
      </c>
    </row>
    <row r="1190" spans="1:33" s="1" customFormat="1">
      <c r="A1190" s="18">
        <v>39834</v>
      </c>
      <c r="B1190" s="19">
        <v>7949.96</v>
      </c>
      <c r="C1190" s="19">
        <v>8009.22</v>
      </c>
      <c r="D1190" s="19">
        <v>7829.3</v>
      </c>
      <c r="E1190" s="19">
        <v>7901.64</v>
      </c>
      <c r="F1190" s="19">
        <f t="shared" si="116"/>
        <v>-2.0774168400483903</v>
      </c>
      <c r="G1190" s="19"/>
      <c r="H1190" s="19"/>
      <c r="I1190" s="19"/>
      <c r="J1190" s="19"/>
      <c r="K1190" s="19"/>
      <c r="L1190" s="19"/>
      <c r="M1190" s="19"/>
      <c r="N1190" s="51">
        <f t="shared" si="117"/>
        <v>-8.9294150822626701</v>
      </c>
      <c r="O1190" s="51">
        <f t="shared" si="118"/>
        <v>18.525247348686896</v>
      </c>
      <c r="Q1190" s="11">
        <v>39834</v>
      </c>
      <c r="R1190" s="10">
        <v>2975</v>
      </c>
      <c r="S1190" s="10">
        <v>3030</v>
      </c>
      <c r="T1190" s="10">
        <v>2950</v>
      </c>
      <c r="U1190" s="10">
        <v>2980</v>
      </c>
      <c r="V1190" s="10">
        <v>17873200</v>
      </c>
      <c r="W1190" s="10">
        <v>2980</v>
      </c>
      <c r="X1190" s="19">
        <f t="shared" si="119"/>
        <v>-4.0268456375838921</v>
      </c>
      <c r="AF1190" s="51">
        <f t="shared" si="121"/>
        <v>-65.284231664762515</v>
      </c>
      <c r="AG1190" s="51">
        <f t="shared" si="120"/>
        <v>262.8720405116419</v>
      </c>
    </row>
    <row r="1191" spans="1:33" s="1" customFormat="1">
      <c r="A1191" s="18">
        <v>39835</v>
      </c>
      <c r="B1191" s="19">
        <v>7988.3</v>
      </c>
      <c r="C1191" s="19">
        <v>8051.74</v>
      </c>
      <c r="D1191" s="19">
        <v>7809.89</v>
      </c>
      <c r="E1191" s="19">
        <v>8051.74</v>
      </c>
      <c r="F1191" s="19">
        <f t="shared" si="116"/>
        <v>1.8641933296405431</v>
      </c>
      <c r="G1191" s="19"/>
      <c r="H1191" s="19"/>
      <c r="I1191" s="19"/>
      <c r="J1191" s="19"/>
      <c r="K1191" s="19"/>
      <c r="L1191" s="19"/>
      <c r="M1191" s="19"/>
      <c r="N1191" s="51">
        <f t="shared" si="117"/>
        <v>6.5075565067645602</v>
      </c>
      <c r="O1191" s="51">
        <f t="shared" si="118"/>
        <v>12.149468065822294</v>
      </c>
      <c r="Q1191" s="11">
        <v>39835</v>
      </c>
      <c r="R1191" s="10">
        <v>3000</v>
      </c>
      <c r="S1191" s="10">
        <v>3010</v>
      </c>
      <c r="T1191" s="10">
        <v>2820</v>
      </c>
      <c r="U1191" s="10">
        <v>2855</v>
      </c>
      <c r="V1191" s="10">
        <v>23329800</v>
      </c>
      <c r="W1191" s="10">
        <v>2855</v>
      </c>
      <c r="X1191" s="19">
        <f t="shared" si="119"/>
        <v>-4.3782837127845884</v>
      </c>
      <c r="AF1191" s="51">
        <f t="shared" si="121"/>
        <v>-83.913533279951722</v>
      </c>
      <c r="AG1191" s="51">
        <f t="shared" si="120"/>
        <v>367.37478418606241</v>
      </c>
    </row>
    <row r="1192" spans="1:33" s="1" customFormat="1">
      <c r="A1192" s="18">
        <v>39836</v>
      </c>
      <c r="B1192" s="19">
        <v>7965.41</v>
      </c>
      <c r="C1192" s="19">
        <v>7965.41</v>
      </c>
      <c r="D1192" s="19">
        <v>7745.25</v>
      </c>
      <c r="E1192" s="19">
        <v>7745.25</v>
      </c>
      <c r="F1192" s="19">
        <f t="shared" si="116"/>
        <v>-3.9571350182369813</v>
      </c>
      <c r="G1192" s="19"/>
      <c r="H1192" s="19"/>
      <c r="I1192" s="19"/>
      <c r="J1192" s="19"/>
      <c r="K1192" s="19"/>
      <c r="L1192" s="19"/>
      <c r="M1192" s="19"/>
      <c r="N1192" s="51">
        <f t="shared" si="117"/>
        <v>-61.833704945809302</v>
      </c>
      <c r="O1192" s="51">
        <f t="shared" si="118"/>
        <v>244.51210193470237</v>
      </c>
      <c r="Q1192" s="11">
        <v>39836</v>
      </c>
      <c r="R1192" s="10">
        <v>2830</v>
      </c>
      <c r="S1192" s="10">
        <v>2875</v>
      </c>
      <c r="T1192" s="10">
        <v>2810</v>
      </c>
      <c r="U1192" s="10">
        <v>2810</v>
      </c>
      <c r="V1192" s="10">
        <v>12200100</v>
      </c>
      <c r="W1192" s="10">
        <v>2810</v>
      </c>
      <c r="X1192" s="19">
        <f t="shared" si="119"/>
        <v>-1.6014234875444839</v>
      </c>
      <c r="AF1192" s="51">
        <f t="shared" si="121"/>
        <v>-4.1048821101037687</v>
      </c>
      <c r="AG1192" s="51">
        <f t="shared" si="120"/>
        <v>6.5725553465110744</v>
      </c>
    </row>
    <row r="1193" spans="1:33" s="1" customFormat="1">
      <c r="A1193" s="18">
        <v>39839</v>
      </c>
      <c r="B1193" s="19">
        <v>7714.26</v>
      </c>
      <c r="C1193" s="19">
        <v>7807.16</v>
      </c>
      <c r="D1193" s="19">
        <v>7671.04</v>
      </c>
      <c r="E1193" s="19">
        <v>7682.14</v>
      </c>
      <c r="F1193" s="19">
        <f t="shared" si="116"/>
        <v>-0.82151587968976969</v>
      </c>
      <c r="G1193" s="19"/>
      <c r="H1193" s="19"/>
      <c r="I1193" s="19"/>
      <c r="J1193" s="19"/>
      <c r="K1193" s="19"/>
      <c r="L1193" s="19"/>
      <c r="M1193" s="19"/>
      <c r="N1193" s="51">
        <f t="shared" si="117"/>
        <v>-0.54881155425084638</v>
      </c>
      <c r="O1193" s="51">
        <f t="shared" si="118"/>
        <v>0.44932887477385264</v>
      </c>
      <c r="Q1193" s="11">
        <v>39839</v>
      </c>
      <c r="R1193" s="10">
        <v>2790</v>
      </c>
      <c r="S1193" s="10">
        <v>2815</v>
      </c>
      <c r="T1193" s="10">
        <v>2750</v>
      </c>
      <c r="U1193" s="10">
        <v>2755</v>
      </c>
      <c r="V1193" s="10">
        <v>14340200</v>
      </c>
      <c r="W1193" s="10">
        <v>2755</v>
      </c>
      <c r="X1193" s="19">
        <f t="shared" si="119"/>
        <v>-1.9963702359346642</v>
      </c>
      <c r="AF1193" s="51">
        <f t="shared" si="121"/>
        <v>-7.9533203448868077</v>
      </c>
      <c r="AG1193" s="51">
        <f t="shared" si="120"/>
        <v>15.875642132059001</v>
      </c>
    </row>
    <row r="1194" spans="1:33" s="1" customFormat="1">
      <c r="A1194" s="18">
        <v>39840</v>
      </c>
      <c r="B1194" s="19">
        <v>7782.9</v>
      </c>
      <c r="C1194" s="19">
        <v>8115.15</v>
      </c>
      <c r="D1194" s="19">
        <v>7782.07</v>
      </c>
      <c r="E1194" s="19">
        <v>8061.07</v>
      </c>
      <c r="F1194" s="19">
        <f t="shared" si="116"/>
        <v>4.7007407205246867</v>
      </c>
      <c r="G1194" s="19"/>
      <c r="H1194" s="19"/>
      <c r="I1194" s="19"/>
      <c r="J1194" s="19"/>
      <c r="K1194" s="19"/>
      <c r="L1194" s="19"/>
      <c r="M1194" s="19"/>
      <c r="N1194" s="51">
        <f t="shared" si="117"/>
        <v>104.0568359202401</v>
      </c>
      <c r="O1194" s="51">
        <f t="shared" si="118"/>
        <v>489.43402155705201</v>
      </c>
      <c r="Q1194" s="11">
        <v>39840</v>
      </c>
      <c r="R1194" s="10">
        <v>2845</v>
      </c>
      <c r="S1194" s="10">
        <v>3000</v>
      </c>
      <c r="T1194" s="10">
        <v>2835</v>
      </c>
      <c r="U1194" s="10">
        <v>2980</v>
      </c>
      <c r="V1194" s="10">
        <v>20626900</v>
      </c>
      <c r="W1194" s="10">
        <v>2980</v>
      </c>
      <c r="X1194" s="19">
        <f t="shared" si="119"/>
        <v>7.550335570469799</v>
      </c>
      <c r="AF1194" s="51">
        <f t="shared" si="121"/>
        <v>430.47206373758718</v>
      </c>
      <c r="AG1194" s="51">
        <f t="shared" si="120"/>
        <v>3250.3238143833537</v>
      </c>
    </row>
    <row r="1195" spans="1:33" s="1" customFormat="1">
      <c r="A1195" s="18">
        <v>39841</v>
      </c>
      <c r="B1195" s="19">
        <v>8052.25</v>
      </c>
      <c r="C1195" s="19">
        <v>8171.63</v>
      </c>
      <c r="D1195" s="19">
        <v>7936.59</v>
      </c>
      <c r="E1195" s="19">
        <v>8106.29</v>
      </c>
      <c r="F1195" s="19">
        <f t="shared" si="116"/>
        <v>0.55783841930155786</v>
      </c>
      <c r="G1195" s="19"/>
      <c r="H1195" s="19"/>
      <c r="I1195" s="19"/>
      <c r="J1195" s="19"/>
      <c r="K1195" s="19"/>
      <c r="L1195" s="19"/>
      <c r="M1195" s="19"/>
      <c r="N1195" s="51">
        <f t="shared" si="117"/>
        <v>0.17620332381221104</v>
      </c>
      <c r="O1195" s="51">
        <f t="shared" si="118"/>
        <v>9.8783739368540957E-2</v>
      </c>
      <c r="Q1195" s="11">
        <v>39841</v>
      </c>
      <c r="R1195" s="10">
        <v>2940</v>
      </c>
      <c r="S1195" s="10">
        <v>3010</v>
      </c>
      <c r="T1195" s="10">
        <v>2910</v>
      </c>
      <c r="U1195" s="10">
        <v>2980</v>
      </c>
      <c r="V1195" s="10">
        <v>12807900</v>
      </c>
      <c r="W1195" s="10">
        <v>2980</v>
      </c>
      <c r="X1195" s="19">
        <f t="shared" si="119"/>
        <v>0</v>
      </c>
      <c r="AF1195" s="51">
        <f t="shared" si="121"/>
        <v>1.9205286566845341E-11</v>
      </c>
      <c r="AG1195" s="51">
        <f t="shared" si="120"/>
        <v>5.1431326109964725E-15</v>
      </c>
    </row>
    <row r="1196" spans="1:33" s="1" customFormat="1">
      <c r="A1196" s="18">
        <v>39842</v>
      </c>
      <c r="B1196" s="19">
        <v>8201.16</v>
      </c>
      <c r="C1196" s="19">
        <v>8305.3799999999992</v>
      </c>
      <c r="D1196" s="19">
        <v>8138.99</v>
      </c>
      <c r="E1196" s="19">
        <v>8251.24</v>
      </c>
      <c r="F1196" s="19">
        <f t="shared" si="116"/>
        <v>1.7567056587858287</v>
      </c>
      <c r="G1196" s="19"/>
      <c r="H1196" s="19"/>
      <c r="I1196" s="19"/>
      <c r="J1196" s="19"/>
      <c r="K1196" s="19"/>
      <c r="L1196" s="19"/>
      <c r="M1196" s="19"/>
      <c r="N1196" s="51">
        <f t="shared" si="117"/>
        <v>5.4470457174971321</v>
      </c>
      <c r="O1196" s="51">
        <f t="shared" si="118"/>
        <v>9.5840269692626752</v>
      </c>
      <c r="Q1196" s="11">
        <v>39842</v>
      </c>
      <c r="R1196" s="10">
        <v>3060</v>
      </c>
      <c r="S1196" s="10">
        <v>3080</v>
      </c>
      <c r="T1196" s="10">
        <v>3000</v>
      </c>
      <c r="U1196" s="10">
        <v>3050</v>
      </c>
      <c r="V1196" s="10">
        <v>9437800</v>
      </c>
      <c r="W1196" s="10">
        <v>3050</v>
      </c>
      <c r="X1196" s="19">
        <f t="shared" si="119"/>
        <v>2.2950819672131146</v>
      </c>
      <c r="AF1196" s="51">
        <f t="shared" si="121"/>
        <v>12.093349879803533</v>
      </c>
      <c r="AG1196" s="51">
        <f t="shared" si="120"/>
        <v>27.758467804274307</v>
      </c>
    </row>
    <row r="1197" spans="1:33" s="1" customFormat="1">
      <c r="A1197" s="18">
        <v>39843</v>
      </c>
      <c r="B1197" s="19">
        <v>8142.88</v>
      </c>
      <c r="C1197" s="19">
        <v>8142.88</v>
      </c>
      <c r="D1197" s="19">
        <v>7922.39</v>
      </c>
      <c r="E1197" s="19">
        <v>7994.05</v>
      </c>
      <c r="F1197" s="19">
        <f t="shared" si="116"/>
        <v>-3.2172678429581949</v>
      </c>
      <c r="G1197" s="19"/>
      <c r="H1197" s="19"/>
      <c r="I1197" s="19"/>
      <c r="J1197" s="19"/>
      <c r="K1197" s="19"/>
      <c r="L1197" s="19"/>
      <c r="M1197" s="19"/>
      <c r="N1197" s="51">
        <f t="shared" si="117"/>
        <v>-33.214924413394179</v>
      </c>
      <c r="O1197" s="51">
        <f t="shared" si="118"/>
        <v>106.76879909980828</v>
      </c>
      <c r="Q1197" s="11">
        <v>39843</v>
      </c>
      <c r="R1197" s="10">
        <v>2910</v>
      </c>
      <c r="S1197" s="10">
        <v>2950</v>
      </c>
      <c r="T1197" s="10">
        <v>2865</v>
      </c>
      <c r="U1197" s="10">
        <v>2925</v>
      </c>
      <c r="V1197" s="10">
        <v>12882600</v>
      </c>
      <c r="W1197" s="10">
        <v>2925</v>
      </c>
      <c r="X1197" s="19">
        <f t="shared" si="119"/>
        <v>-4.2735042735042734</v>
      </c>
      <c r="AF1197" s="51">
        <f t="shared" si="121"/>
        <v>-78.03164823188429</v>
      </c>
      <c r="AG1197" s="51">
        <f t="shared" si="120"/>
        <v>333.44768548738813</v>
      </c>
    </row>
    <row r="1198" spans="1:33" s="1" customFormat="1">
      <c r="A1198" s="18">
        <v>39846</v>
      </c>
      <c r="B1198" s="19">
        <v>7908.51</v>
      </c>
      <c r="C1198" s="19">
        <v>7955.75</v>
      </c>
      <c r="D1198" s="19">
        <v>7795.27</v>
      </c>
      <c r="E1198" s="19">
        <v>7873.98</v>
      </c>
      <c r="F1198" s="19">
        <f t="shared" si="116"/>
        <v>-1.5248959230274983</v>
      </c>
      <c r="G1198" s="19"/>
      <c r="H1198" s="19"/>
      <c r="I1198" s="19"/>
      <c r="J1198" s="19"/>
      <c r="K1198" s="19"/>
      <c r="L1198" s="19"/>
      <c r="M1198" s="19"/>
      <c r="N1198" s="51">
        <f t="shared" si="117"/>
        <v>-3.5264583955517543</v>
      </c>
      <c r="O1198" s="51">
        <f t="shared" si="118"/>
        <v>5.3676602534583662</v>
      </c>
      <c r="Q1198" s="11">
        <v>39846</v>
      </c>
      <c r="R1198" s="10">
        <v>2870</v>
      </c>
      <c r="S1198" s="10">
        <v>2900</v>
      </c>
      <c r="T1198" s="10">
        <v>2835</v>
      </c>
      <c r="U1198" s="10">
        <v>2885</v>
      </c>
      <c r="V1198" s="10">
        <v>9540000</v>
      </c>
      <c r="W1198" s="10">
        <v>2885</v>
      </c>
      <c r="X1198" s="19">
        <f t="shared" si="119"/>
        <v>-1.386481802426343</v>
      </c>
      <c r="AF1198" s="51">
        <f t="shared" si="121"/>
        <v>-2.6637339527954991</v>
      </c>
      <c r="AG1198" s="51">
        <f t="shared" si="120"/>
        <v>3.6925053100858571</v>
      </c>
    </row>
    <row r="1199" spans="1:33" s="1" customFormat="1">
      <c r="A1199" s="18">
        <v>39847</v>
      </c>
      <c r="B1199" s="19">
        <v>7862.95</v>
      </c>
      <c r="C1199" s="19">
        <v>8084.41</v>
      </c>
      <c r="D1199" s="19">
        <v>7800.8</v>
      </c>
      <c r="E1199" s="19">
        <v>7825.51</v>
      </c>
      <c r="F1199" s="19">
        <f t="shared" si="116"/>
        <v>-0.61938455129441206</v>
      </c>
      <c r="G1199" s="19"/>
      <c r="H1199" s="19"/>
      <c r="I1199" s="19"/>
      <c r="J1199" s="19"/>
      <c r="K1199" s="19"/>
      <c r="L1199" s="19"/>
      <c r="M1199" s="19"/>
      <c r="N1199" s="51">
        <f t="shared" si="117"/>
        <v>-0.23442787967712969</v>
      </c>
      <c r="O1199" s="51">
        <f t="shared" si="118"/>
        <v>0.14454808619760823</v>
      </c>
      <c r="Q1199" s="11">
        <v>39847</v>
      </c>
      <c r="R1199" s="10">
        <v>2880</v>
      </c>
      <c r="S1199" s="10">
        <v>3000</v>
      </c>
      <c r="T1199" s="10">
        <v>2865</v>
      </c>
      <c r="U1199" s="10">
        <v>2880</v>
      </c>
      <c r="V1199" s="10">
        <v>10400700</v>
      </c>
      <c r="W1199" s="10">
        <v>2880</v>
      </c>
      <c r="X1199" s="19">
        <f t="shared" si="119"/>
        <v>-0.1736111111111111</v>
      </c>
      <c r="AF1199" s="51">
        <f t="shared" si="121"/>
        <v>-5.2086032882907073E-3</v>
      </c>
      <c r="AG1199" s="51">
        <f t="shared" si="120"/>
        <v>9.0287655195411451E-4</v>
      </c>
    </row>
    <row r="1200" spans="1:33" s="1" customFormat="1">
      <c r="A1200" s="18">
        <v>39848</v>
      </c>
      <c r="B1200" s="19">
        <v>7897.24</v>
      </c>
      <c r="C1200" s="19">
        <v>8084.97</v>
      </c>
      <c r="D1200" s="19">
        <v>7863.65</v>
      </c>
      <c r="E1200" s="19">
        <v>8038.94</v>
      </c>
      <c r="F1200" s="19">
        <f t="shared" si="116"/>
        <v>2.6549520210375919</v>
      </c>
      <c r="G1200" s="19"/>
      <c r="H1200" s="19"/>
      <c r="I1200" s="19"/>
      <c r="J1200" s="19"/>
      <c r="K1200" s="19"/>
      <c r="L1200" s="19"/>
      <c r="M1200" s="19"/>
      <c r="N1200" s="51">
        <f t="shared" si="117"/>
        <v>18.773104598164011</v>
      </c>
      <c r="O1200" s="51">
        <f t="shared" si="118"/>
        <v>49.893978231286219</v>
      </c>
      <c r="Q1200" s="11">
        <v>39848</v>
      </c>
      <c r="R1200" s="10">
        <v>2935</v>
      </c>
      <c r="S1200" s="10">
        <v>3060</v>
      </c>
      <c r="T1200" s="10">
        <v>2930</v>
      </c>
      <c r="U1200" s="10">
        <v>3010</v>
      </c>
      <c r="V1200" s="10">
        <v>15748100</v>
      </c>
      <c r="W1200" s="10">
        <v>3010</v>
      </c>
      <c r="X1200" s="19">
        <f t="shared" si="119"/>
        <v>4.3189368770764114</v>
      </c>
      <c r="AF1200" s="51">
        <f t="shared" si="121"/>
        <v>80.577048167918207</v>
      </c>
      <c r="AG1200" s="51">
        <f t="shared" si="120"/>
        <v>348.02876313092213</v>
      </c>
    </row>
    <row r="1201" spans="1:33" s="1" customFormat="1">
      <c r="A1201" s="18">
        <v>39849</v>
      </c>
      <c r="B1201" s="19">
        <v>7985.53</v>
      </c>
      <c r="C1201" s="19">
        <v>8093.96</v>
      </c>
      <c r="D1201" s="19">
        <v>7901.04</v>
      </c>
      <c r="E1201" s="19">
        <v>7949.65</v>
      </c>
      <c r="F1201" s="19">
        <f t="shared" si="116"/>
        <v>-1.1231941028850323</v>
      </c>
      <c r="G1201" s="19"/>
      <c r="H1201" s="19"/>
      <c r="I1201" s="19"/>
      <c r="J1201" s="19"/>
      <c r="K1201" s="19"/>
      <c r="L1201" s="19"/>
      <c r="M1201" s="19"/>
      <c r="N1201" s="51">
        <f t="shared" si="117"/>
        <v>-1.4064674683101364</v>
      </c>
      <c r="O1201" s="51">
        <f t="shared" si="118"/>
        <v>1.5758187190897794</v>
      </c>
      <c r="Q1201" s="11">
        <v>39849</v>
      </c>
      <c r="R1201" s="10">
        <v>2995</v>
      </c>
      <c r="S1201" s="10">
        <v>3080</v>
      </c>
      <c r="T1201" s="10">
        <v>2960</v>
      </c>
      <c r="U1201" s="10">
        <v>3040</v>
      </c>
      <c r="V1201" s="10">
        <v>12864600</v>
      </c>
      <c r="W1201" s="10">
        <v>3040</v>
      </c>
      <c r="X1201" s="19">
        <f t="shared" si="119"/>
        <v>0.98684210526315785</v>
      </c>
      <c r="AF1201" s="51">
        <f t="shared" si="121"/>
        <v>0.96182603110377163</v>
      </c>
      <c r="AG1201" s="51">
        <f t="shared" si="120"/>
        <v>0.9494280002823956</v>
      </c>
    </row>
    <row r="1202" spans="1:33" s="1" customFormat="1">
      <c r="A1202" s="18">
        <v>39850</v>
      </c>
      <c r="B1202" s="19">
        <v>8054.27</v>
      </c>
      <c r="C1202" s="19">
        <v>8169.04</v>
      </c>
      <c r="D1202" s="19">
        <v>8033.24</v>
      </c>
      <c r="E1202" s="19">
        <v>8076.62</v>
      </c>
      <c r="F1202" s="19">
        <f t="shared" si="116"/>
        <v>1.5720685138089976</v>
      </c>
      <c r="G1202" s="19"/>
      <c r="H1202" s="19"/>
      <c r="I1202" s="19"/>
      <c r="J1202" s="19"/>
      <c r="K1202" s="19"/>
      <c r="L1202" s="19"/>
      <c r="M1202" s="19"/>
      <c r="N1202" s="51">
        <f t="shared" si="117"/>
        <v>3.9058955893354446</v>
      </c>
      <c r="O1202" s="51">
        <f t="shared" si="118"/>
        <v>6.1512140469327443</v>
      </c>
      <c r="Q1202" s="11">
        <v>39850</v>
      </c>
      <c r="R1202" s="10">
        <v>3140</v>
      </c>
      <c r="S1202" s="10">
        <v>3150</v>
      </c>
      <c r="T1202" s="10">
        <v>3070</v>
      </c>
      <c r="U1202" s="10">
        <v>3090</v>
      </c>
      <c r="V1202" s="10">
        <v>13147800</v>
      </c>
      <c r="W1202" s="10">
        <v>3090</v>
      </c>
      <c r="X1202" s="19">
        <f t="shared" si="119"/>
        <v>1.6181229773462782</v>
      </c>
      <c r="AF1202" s="51">
        <f t="shared" si="121"/>
        <v>4.2388708318328945</v>
      </c>
      <c r="AG1202" s="51">
        <f t="shared" si="120"/>
        <v>6.8601494510807655</v>
      </c>
    </row>
    <row r="1203" spans="1:33" s="1" customFormat="1">
      <c r="A1203" s="18">
        <v>39853</v>
      </c>
      <c r="B1203" s="19">
        <v>8178.07</v>
      </c>
      <c r="C1203" s="19">
        <v>8257.7099999999991</v>
      </c>
      <c r="D1203" s="19">
        <v>7969.03</v>
      </c>
      <c r="E1203" s="19">
        <v>7969.03</v>
      </c>
      <c r="F1203" s="19">
        <f t="shared" si="116"/>
        <v>-1.3501015807444587</v>
      </c>
      <c r="G1203" s="19"/>
      <c r="H1203" s="19"/>
      <c r="I1203" s="19"/>
      <c r="J1203" s="19"/>
      <c r="K1203" s="19"/>
      <c r="L1203" s="19"/>
      <c r="M1203" s="19"/>
      <c r="N1203" s="51">
        <f t="shared" si="117"/>
        <v>-2.4457316377540486</v>
      </c>
      <c r="O1203" s="51">
        <f t="shared" si="118"/>
        <v>3.2951743784011165</v>
      </c>
      <c r="Q1203" s="11">
        <v>39853</v>
      </c>
      <c r="R1203" s="10">
        <v>3180</v>
      </c>
      <c r="S1203" s="10">
        <v>3250</v>
      </c>
      <c r="T1203" s="10">
        <v>3170</v>
      </c>
      <c r="U1203" s="10">
        <v>3190</v>
      </c>
      <c r="V1203" s="10">
        <v>17338800</v>
      </c>
      <c r="W1203" s="10">
        <v>3190</v>
      </c>
      <c r="X1203" s="19">
        <f t="shared" si="119"/>
        <v>3.1347962382445136</v>
      </c>
      <c r="AF1203" s="51">
        <f t="shared" si="121"/>
        <v>30.81337349417629</v>
      </c>
      <c r="AG1203" s="51">
        <f t="shared" si="120"/>
        <v>96.6018990693875</v>
      </c>
    </row>
    <row r="1204" spans="1:33" s="1" customFormat="1">
      <c r="A1204" s="18">
        <v>39854</v>
      </c>
      <c r="B1204" s="19">
        <v>8066.94</v>
      </c>
      <c r="C1204" s="19">
        <v>8124.79</v>
      </c>
      <c r="D1204" s="19">
        <v>7917.27</v>
      </c>
      <c r="E1204" s="19">
        <v>7945.94</v>
      </c>
      <c r="F1204" s="19">
        <f t="shared" si="116"/>
        <v>-0.29058865282144275</v>
      </c>
      <c r="G1204" s="19"/>
      <c r="H1204" s="19"/>
      <c r="I1204" s="19"/>
      <c r="J1204" s="19"/>
      <c r="K1204" s="19"/>
      <c r="L1204" s="19"/>
      <c r="M1204" s="19"/>
      <c r="N1204" s="51">
        <f t="shared" si="117"/>
        <v>-2.3839006265011425E-2</v>
      </c>
      <c r="O1204" s="51">
        <f t="shared" si="118"/>
        <v>6.8609490941910897E-3</v>
      </c>
      <c r="Q1204" s="11">
        <v>39854</v>
      </c>
      <c r="R1204" s="10">
        <v>3240</v>
      </c>
      <c r="S1204" s="10">
        <v>3260</v>
      </c>
      <c r="T1204" s="10">
        <v>3130</v>
      </c>
      <c r="U1204" s="10">
        <v>3140</v>
      </c>
      <c r="V1204" s="10">
        <v>12225000</v>
      </c>
      <c r="W1204" s="10">
        <v>3140</v>
      </c>
      <c r="X1204" s="19">
        <f t="shared" si="119"/>
        <v>-1.5923566878980893</v>
      </c>
      <c r="AF1204" s="51">
        <f t="shared" si="121"/>
        <v>-4.0355425923471371</v>
      </c>
      <c r="AG1204" s="51">
        <f t="shared" si="120"/>
        <v>6.4249425269784259</v>
      </c>
    </row>
    <row r="1205" spans="1:33" s="1" customFormat="1">
      <c r="A1205" s="18">
        <v>39856</v>
      </c>
      <c r="B1205" s="19">
        <v>7842.53</v>
      </c>
      <c r="C1205" s="19">
        <v>7862.52</v>
      </c>
      <c r="D1205" s="19">
        <v>7685.68</v>
      </c>
      <c r="E1205" s="19">
        <v>7705.36</v>
      </c>
      <c r="F1205" s="19">
        <f t="shared" si="116"/>
        <v>-3.1222421794698749</v>
      </c>
      <c r="G1205" s="19"/>
      <c r="H1205" s="19"/>
      <c r="I1205" s="19"/>
      <c r="J1205" s="19"/>
      <c r="K1205" s="19"/>
      <c r="L1205" s="19"/>
      <c r="M1205" s="19"/>
      <c r="N1205" s="51">
        <f t="shared" si="117"/>
        <v>-30.355473777000018</v>
      </c>
      <c r="O1205" s="51">
        <f t="shared" si="118"/>
        <v>94.692595531087321</v>
      </c>
      <c r="Q1205" s="11">
        <v>39856</v>
      </c>
      <c r="R1205" s="10">
        <v>3050</v>
      </c>
      <c r="S1205" s="10">
        <v>3100</v>
      </c>
      <c r="T1205" s="10">
        <v>3020</v>
      </c>
      <c r="U1205" s="10">
        <v>3050</v>
      </c>
      <c r="V1205" s="10">
        <v>10706500</v>
      </c>
      <c r="W1205" s="10">
        <v>3050</v>
      </c>
      <c r="X1205" s="19">
        <f t="shared" si="119"/>
        <v>-2.9508196721311477</v>
      </c>
      <c r="AF1205" s="51">
        <f t="shared" si="121"/>
        <v>-25.686785755867906</v>
      </c>
      <c r="AG1205" s="51">
        <f t="shared" si="120"/>
        <v>75.790193858695645</v>
      </c>
    </row>
    <row r="1206" spans="1:33" s="1" customFormat="1">
      <c r="A1206" s="18">
        <v>39857</v>
      </c>
      <c r="B1206" s="19">
        <v>7789.35</v>
      </c>
      <c r="C1206" s="19">
        <v>7887.74</v>
      </c>
      <c r="D1206" s="19">
        <v>7730.27</v>
      </c>
      <c r="E1206" s="19">
        <v>7779.4</v>
      </c>
      <c r="F1206" s="19">
        <f t="shared" si="116"/>
        <v>0.95174435046404571</v>
      </c>
      <c r="G1206" s="19"/>
      <c r="H1206" s="19"/>
      <c r="I1206" s="19"/>
      <c r="J1206" s="19"/>
      <c r="K1206" s="19"/>
      <c r="L1206" s="19"/>
      <c r="M1206" s="19"/>
      <c r="N1206" s="51">
        <f t="shared" si="117"/>
        <v>0.86969723441828195</v>
      </c>
      <c r="O1206" s="51">
        <f t="shared" si="118"/>
        <v>0.83015168177900733</v>
      </c>
      <c r="Q1206" s="11">
        <v>39857</v>
      </c>
      <c r="R1206" s="10">
        <v>3080</v>
      </c>
      <c r="S1206" s="10">
        <v>3120</v>
      </c>
      <c r="T1206" s="10">
        <v>3030</v>
      </c>
      <c r="U1206" s="10">
        <v>3050</v>
      </c>
      <c r="V1206" s="10">
        <v>13641500</v>
      </c>
      <c r="W1206" s="10">
        <v>3050</v>
      </c>
      <c r="X1206" s="19">
        <f t="shared" si="119"/>
        <v>0</v>
      </c>
      <c r="AF1206" s="51">
        <f t="shared" si="121"/>
        <v>1.9205286566845341E-11</v>
      </c>
      <c r="AG1206" s="51">
        <f t="shared" si="120"/>
        <v>5.1431326109964725E-15</v>
      </c>
    </row>
    <row r="1207" spans="1:33" s="1" customFormat="1">
      <c r="A1207" s="18">
        <v>39860</v>
      </c>
      <c r="B1207" s="19">
        <v>7732.68</v>
      </c>
      <c r="C1207" s="19">
        <v>7804.24</v>
      </c>
      <c r="D1207" s="19">
        <v>7694.73</v>
      </c>
      <c r="E1207" s="19">
        <v>7750.17</v>
      </c>
      <c r="F1207" s="19">
        <f t="shared" si="116"/>
        <v>-0.37715301728864736</v>
      </c>
      <c r="G1207" s="19"/>
      <c r="H1207" s="19"/>
      <c r="I1207" s="19"/>
      <c r="J1207" s="19"/>
      <c r="K1207" s="19"/>
      <c r="L1207" s="19"/>
      <c r="M1207" s="19"/>
      <c r="N1207" s="51">
        <f t="shared" si="117"/>
        <v>-5.2468136022335049E-2</v>
      </c>
      <c r="O1207" s="51">
        <f t="shared" si="118"/>
        <v>1.9642383275050485E-2</v>
      </c>
      <c r="Q1207" s="11">
        <v>39860</v>
      </c>
      <c r="R1207" s="10">
        <v>3060</v>
      </c>
      <c r="S1207" s="10">
        <v>3070</v>
      </c>
      <c r="T1207" s="10">
        <v>3020</v>
      </c>
      <c r="U1207" s="10">
        <v>3030</v>
      </c>
      <c r="V1207" s="10">
        <v>7922000</v>
      </c>
      <c r="W1207" s="10">
        <v>3030</v>
      </c>
      <c r="X1207" s="19">
        <f t="shared" si="119"/>
        <v>-0.66006600660066006</v>
      </c>
      <c r="AF1207" s="51">
        <f t="shared" si="121"/>
        <v>-0.28723237993730832</v>
      </c>
      <c r="AG1207" s="51">
        <f t="shared" si="120"/>
        <v>0.18951540980534748</v>
      </c>
    </row>
    <row r="1208" spans="1:33" s="1" customFormat="1">
      <c r="A1208" s="18">
        <v>39861</v>
      </c>
      <c r="B1208" s="19">
        <v>7690.13</v>
      </c>
      <c r="C1208" s="19">
        <v>7710.43</v>
      </c>
      <c r="D1208" s="19">
        <v>7615.94</v>
      </c>
      <c r="E1208" s="19">
        <v>7645.51</v>
      </c>
      <c r="F1208" s="19">
        <f t="shared" si="116"/>
        <v>-1.3689080257562916</v>
      </c>
      <c r="G1208" s="19"/>
      <c r="H1208" s="19"/>
      <c r="I1208" s="19"/>
      <c r="J1208" s="19"/>
      <c r="K1208" s="19"/>
      <c r="L1208" s="19"/>
      <c r="M1208" s="19"/>
      <c r="N1208" s="51">
        <f t="shared" si="117"/>
        <v>-2.5495837032209487</v>
      </c>
      <c r="O1208" s="51">
        <f t="shared" si="118"/>
        <v>3.4830445764913947</v>
      </c>
      <c r="Q1208" s="11">
        <v>39861</v>
      </c>
      <c r="R1208" s="10">
        <v>3030</v>
      </c>
      <c r="S1208" s="10">
        <v>3050</v>
      </c>
      <c r="T1208" s="10">
        <v>3000</v>
      </c>
      <c r="U1208" s="10">
        <v>3010</v>
      </c>
      <c r="V1208" s="10">
        <v>6398300</v>
      </c>
      <c r="W1208" s="10">
        <v>3010</v>
      </c>
      <c r="X1208" s="19">
        <f t="shared" si="119"/>
        <v>-0.66445182724252494</v>
      </c>
      <c r="AF1208" s="51">
        <f t="shared" si="121"/>
        <v>-0.292998425064882</v>
      </c>
      <c r="AG1208" s="51">
        <f t="shared" si="120"/>
        <v>0.19460487459333203</v>
      </c>
    </row>
    <row r="1209" spans="1:33" s="1" customFormat="1">
      <c r="A1209" s="18">
        <v>39862</v>
      </c>
      <c r="B1209" s="19">
        <v>7539.96</v>
      </c>
      <c r="C1209" s="19">
        <v>7565.79</v>
      </c>
      <c r="D1209" s="19">
        <v>7479.18</v>
      </c>
      <c r="E1209" s="19">
        <v>7534.44</v>
      </c>
      <c r="F1209" s="19">
        <f t="shared" si="116"/>
        <v>-1.4741639723722084</v>
      </c>
      <c r="G1209" s="19"/>
      <c r="H1209" s="19"/>
      <c r="I1209" s="19"/>
      <c r="J1209" s="19"/>
      <c r="K1209" s="19"/>
      <c r="L1209" s="19"/>
      <c r="M1209" s="19"/>
      <c r="N1209" s="51">
        <f t="shared" si="117"/>
        <v>-3.1854697660617552</v>
      </c>
      <c r="O1209" s="51">
        <f t="shared" si="118"/>
        <v>4.6870326979486263</v>
      </c>
      <c r="Q1209" s="11">
        <v>39862</v>
      </c>
      <c r="R1209" s="10">
        <v>3000</v>
      </c>
      <c r="S1209" s="10">
        <v>3100</v>
      </c>
      <c r="T1209" s="10">
        <v>2985</v>
      </c>
      <c r="U1209" s="10">
        <v>3060</v>
      </c>
      <c r="V1209" s="10">
        <v>11457100</v>
      </c>
      <c r="W1209" s="10">
        <v>3060</v>
      </c>
      <c r="X1209" s="19">
        <f t="shared" si="119"/>
        <v>1.6339869281045754</v>
      </c>
      <c r="AF1209" s="51">
        <f t="shared" si="121"/>
        <v>4.3647487425889109</v>
      </c>
      <c r="AG1209" s="51">
        <f t="shared" si="120"/>
        <v>7.133111259761991</v>
      </c>
    </row>
    <row r="1210" spans="1:33" s="1" customFormat="1">
      <c r="A1210" s="18">
        <v>39863</v>
      </c>
      <c r="B1210" s="19">
        <v>7604.22</v>
      </c>
      <c r="C1210" s="19">
        <v>7642.69</v>
      </c>
      <c r="D1210" s="19">
        <v>7537.56</v>
      </c>
      <c r="E1210" s="19">
        <v>7557.65</v>
      </c>
      <c r="F1210" s="19">
        <f t="shared" si="116"/>
        <v>0.30710604486844506</v>
      </c>
      <c r="G1210" s="19"/>
      <c r="H1210" s="19"/>
      <c r="I1210" s="19"/>
      <c r="J1210" s="19"/>
      <c r="K1210" s="19"/>
      <c r="L1210" s="19"/>
      <c r="M1210" s="19"/>
      <c r="N1210" s="51">
        <f t="shared" si="117"/>
        <v>2.9759647476213569E-2</v>
      </c>
      <c r="O1210" s="51">
        <f t="shared" si="118"/>
        <v>9.2222532304174105E-3</v>
      </c>
      <c r="Q1210" s="11">
        <v>39863</v>
      </c>
      <c r="R1210" s="10">
        <v>3120</v>
      </c>
      <c r="S1210" s="10">
        <v>3160</v>
      </c>
      <c r="T1210" s="10">
        <v>3100</v>
      </c>
      <c r="U1210" s="10">
        <v>3120</v>
      </c>
      <c r="V1210" s="10">
        <v>11493100</v>
      </c>
      <c r="W1210" s="10">
        <v>3120</v>
      </c>
      <c r="X1210" s="19">
        <f t="shared" si="119"/>
        <v>1.9230769230769231</v>
      </c>
      <c r="AF1210" s="51">
        <f t="shared" si="121"/>
        <v>7.1149424120601052</v>
      </c>
      <c r="AG1210" s="51">
        <f t="shared" si="120"/>
        <v>13.684486927253126</v>
      </c>
    </row>
    <row r="1211" spans="1:33" s="1" customFormat="1">
      <c r="A1211" s="18">
        <v>39864</v>
      </c>
      <c r="B1211" s="19">
        <v>7544.07</v>
      </c>
      <c r="C1211" s="19">
        <v>7554.7</v>
      </c>
      <c r="D1211" s="19">
        <v>7382.33</v>
      </c>
      <c r="E1211" s="19">
        <v>7416.38</v>
      </c>
      <c r="F1211" s="19">
        <f t="shared" si="116"/>
        <v>-1.9048376701301648</v>
      </c>
      <c r="G1211" s="19"/>
      <c r="H1211" s="19"/>
      <c r="I1211" s="19"/>
      <c r="J1211" s="19"/>
      <c r="K1211" s="19"/>
      <c r="L1211" s="19"/>
      <c r="M1211" s="19"/>
      <c r="N1211" s="51">
        <f t="shared" si="117"/>
        <v>-6.8812526269619285</v>
      </c>
      <c r="O1211" s="51">
        <f t="shared" si="118"/>
        <v>13.088503781648368</v>
      </c>
      <c r="Q1211" s="11">
        <v>39864</v>
      </c>
      <c r="R1211" s="10">
        <v>3120</v>
      </c>
      <c r="S1211" s="10">
        <v>3140</v>
      </c>
      <c r="T1211" s="10">
        <v>3050</v>
      </c>
      <c r="U1211" s="10">
        <v>3090</v>
      </c>
      <c r="V1211" s="10">
        <v>8990400</v>
      </c>
      <c r="W1211" s="10">
        <v>3090</v>
      </c>
      <c r="X1211" s="19">
        <f t="shared" si="119"/>
        <v>-0.97087378640776689</v>
      </c>
      <c r="AF1211" s="51">
        <f t="shared" si="121"/>
        <v>-0.91438459301175301</v>
      </c>
      <c r="AG1211" s="51">
        <f t="shared" si="120"/>
        <v>0.88750716190977963</v>
      </c>
    </row>
    <row r="1212" spans="1:33" s="1" customFormat="1">
      <c r="A1212" s="18">
        <v>39867</v>
      </c>
      <c r="B1212" s="19">
        <v>7314.3</v>
      </c>
      <c r="C1212" s="19">
        <v>7417.18</v>
      </c>
      <c r="D1212" s="19">
        <v>7209.43</v>
      </c>
      <c r="E1212" s="19">
        <v>7376.16</v>
      </c>
      <c r="F1212" s="19">
        <f t="shared" si="116"/>
        <v>-0.5452701676753251</v>
      </c>
      <c r="G1212" s="19"/>
      <c r="H1212" s="19"/>
      <c r="I1212" s="19"/>
      <c r="J1212" s="19"/>
      <c r="K1212" s="19"/>
      <c r="L1212" s="19"/>
      <c r="M1212" s="19"/>
      <c r="N1212" s="51">
        <f t="shared" si="117"/>
        <v>-0.1596478975321606</v>
      </c>
      <c r="O1212" s="51">
        <f t="shared" si="118"/>
        <v>8.6606589751001828E-2</v>
      </c>
      <c r="Q1212" s="11">
        <v>39867</v>
      </c>
      <c r="R1212" s="10">
        <v>3030</v>
      </c>
      <c r="S1212" s="10">
        <v>3110</v>
      </c>
      <c r="T1212" s="10">
        <v>3010</v>
      </c>
      <c r="U1212" s="10">
        <v>3030</v>
      </c>
      <c r="V1212" s="10">
        <v>9928700</v>
      </c>
      <c r="W1212" s="10">
        <v>3030</v>
      </c>
      <c r="X1212" s="19">
        <f t="shared" si="119"/>
        <v>-1.9801980198019802</v>
      </c>
      <c r="AF1212" s="51">
        <f t="shared" si="121"/>
        <v>-7.7615713564698776</v>
      </c>
      <c r="AG1212" s="51">
        <f t="shared" si="120"/>
        <v>15.367369699255244</v>
      </c>
    </row>
    <row r="1213" spans="1:33" s="1" customFormat="1">
      <c r="A1213" s="18">
        <v>39868</v>
      </c>
      <c r="B1213" s="19">
        <v>7266.68</v>
      </c>
      <c r="C1213" s="19">
        <v>7270.9</v>
      </c>
      <c r="D1213" s="19">
        <v>7155.16</v>
      </c>
      <c r="E1213" s="19">
        <v>7268.56</v>
      </c>
      <c r="F1213" s="19">
        <f t="shared" si="116"/>
        <v>-1.4803482395412495</v>
      </c>
      <c r="G1213" s="19"/>
      <c r="H1213" s="19"/>
      <c r="I1213" s="19"/>
      <c r="J1213" s="19"/>
      <c r="K1213" s="19"/>
      <c r="L1213" s="19"/>
      <c r="M1213" s="19"/>
      <c r="N1213" s="51">
        <f t="shared" si="117"/>
        <v>-3.2258048132309791</v>
      </c>
      <c r="O1213" s="51">
        <f t="shared" si="118"/>
        <v>4.7663300702547922</v>
      </c>
      <c r="Q1213" s="11">
        <v>39868</v>
      </c>
      <c r="R1213" s="10">
        <v>2990</v>
      </c>
      <c r="S1213" s="10">
        <v>3090</v>
      </c>
      <c r="T1213" s="10">
        <v>2965</v>
      </c>
      <c r="U1213" s="10">
        <v>3090</v>
      </c>
      <c r="V1213" s="10">
        <v>16291700</v>
      </c>
      <c r="W1213" s="10">
        <v>3090</v>
      </c>
      <c r="X1213" s="19">
        <f t="shared" si="119"/>
        <v>1.9417475728155338</v>
      </c>
      <c r="AF1213" s="51">
        <f t="shared" si="121"/>
        <v>7.3241627934162645</v>
      </c>
      <c r="AG1213" s="51">
        <f t="shared" si="120"/>
        <v>14.223636721369203</v>
      </c>
    </row>
    <row r="1214" spans="1:33" s="1" customFormat="1">
      <c r="A1214" s="18">
        <v>39869</v>
      </c>
      <c r="B1214" s="19">
        <v>7368.44</v>
      </c>
      <c r="C1214" s="19">
        <v>7471.03</v>
      </c>
      <c r="D1214" s="19">
        <v>7330.44</v>
      </c>
      <c r="E1214" s="19">
        <v>7461.22</v>
      </c>
      <c r="F1214" s="19">
        <f t="shared" si="116"/>
        <v>2.5821514444018518</v>
      </c>
      <c r="G1214" s="19"/>
      <c r="H1214" s="19"/>
      <c r="I1214" s="19"/>
      <c r="J1214" s="19"/>
      <c r="K1214" s="19"/>
      <c r="L1214" s="19"/>
      <c r="M1214" s="19"/>
      <c r="N1214" s="51">
        <f t="shared" si="117"/>
        <v>17.272280931755599</v>
      </c>
      <c r="O1214" s="51">
        <f t="shared" si="118"/>
        <v>44.647751348273566</v>
      </c>
      <c r="Q1214" s="11">
        <v>39869</v>
      </c>
      <c r="R1214" s="10">
        <v>3190</v>
      </c>
      <c r="S1214" s="10">
        <v>3240</v>
      </c>
      <c r="T1214" s="10">
        <v>3160</v>
      </c>
      <c r="U1214" s="10">
        <v>3220</v>
      </c>
      <c r="V1214" s="10">
        <v>16235600</v>
      </c>
      <c r="W1214" s="10">
        <v>3220</v>
      </c>
      <c r="X1214" s="19">
        <f t="shared" si="119"/>
        <v>4.0372670807453419</v>
      </c>
      <c r="AF1214" s="51">
        <f t="shared" si="121"/>
        <v>65.818633454880342</v>
      </c>
      <c r="AG1214" s="51">
        <f t="shared" si="120"/>
        <v>265.7450282292549</v>
      </c>
    </row>
    <row r="1215" spans="1:33" s="1" customFormat="1">
      <c r="A1215" s="18">
        <v>39870</v>
      </c>
      <c r="B1215" s="19">
        <v>7470.6</v>
      </c>
      <c r="C1215" s="19">
        <v>7599.81</v>
      </c>
      <c r="D1215" s="19">
        <v>7433.06</v>
      </c>
      <c r="E1215" s="19">
        <v>7457.93</v>
      </c>
      <c r="F1215" s="19">
        <f t="shared" si="116"/>
        <v>-4.4114117456183738E-2</v>
      </c>
      <c r="G1215" s="19"/>
      <c r="H1215" s="19"/>
      <c r="I1215" s="19"/>
      <c r="J1215" s="19"/>
      <c r="K1215" s="19"/>
      <c r="L1215" s="19"/>
      <c r="M1215" s="19"/>
      <c r="N1215" s="51">
        <f t="shared" si="117"/>
        <v>-7.0593240788956109E-5</v>
      </c>
      <c r="O1215" s="51">
        <f t="shared" si="118"/>
        <v>2.9175445291996771E-6</v>
      </c>
      <c r="Q1215" s="11">
        <v>39870</v>
      </c>
      <c r="R1215" s="10">
        <v>3220</v>
      </c>
      <c r="S1215" s="10">
        <v>3250</v>
      </c>
      <c r="T1215" s="10">
        <v>3110</v>
      </c>
      <c r="U1215" s="10">
        <v>3130</v>
      </c>
      <c r="V1215" s="10">
        <v>12680600</v>
      </c>
      <c r="W1215" s="10">
        <v>3130</v>
      </c>
      <c r="X1215" s="19">
        <f t="shared" si="119"/>
        <v>-2.8753993610223643</v>
      </c>
      <c r="AF1215" s="51">
        <f t="shared" si="121"/>
        <v>-23.766934382207229</v>
      </c>
      <c r="AG1215" s="51">
        <f t="shared" si="120"/>
        <v>68.333063204407821</v>
      </c>
    </row>
    <row r="1216" spans="1:33" s="1" customFormat="1">
      <c r="A1216" s="18">
        <v>39871</v>
      </c>
      <c r="B1216" s="19">
        <v>7463.42</v>
      </c>
      <c r="C1216" s="19">
        <v>7589.77</v>
      </c>
      <c r="D1216" s="19">
        <v>7414.4</v>
      </c>
      <c r="E1216" s="19">
        <v>7568.42</v>
      </c>
      <c r="F1216" s="19">
        <f t="shared" si="116"/>
        <v>1.459881983293736</v>
      </c>
      <c r="G1216" s="19"/>
      <c r="H1216" s="19"/>
      <c r="I1216" s="19"/>
      <c r="J1216" s="19"/>
      <c r="K1216" s="19"/>
      <c r="L1216" s="19"/>
      <c r="M1216" s="19"/>
      <c r="N1216" s="51">
        <f t="shared" si="117"/>
        <v>3.1292230716287612</v>
      </c>
      <c r="O1216" s="51">
        <f t="shared" si="118"/>
        <v>4.5770117937838029</v>
      </c>
      <c r="Q1216" s="11">
        <v>39871</v>
      </c>
      <c r="R1216" s="10">
        <v>3140</v>
      </c>
      <c r="S1216" s="10">
        <v>3200</v>
      </c>
      <c r="T1216" s="10">
        <v>3080</v>
      </c>
      <c r="U1216" s="10">
        <v>3180</v>
      </c>
      <c r="V1216" s="10">
        <v>11633400</v>
      </c>
      <c r="W1216" s="10">
        <v>3180</v>
      </c>
      <c r="X1216" s="19">
        <f t="shared" si="119"/>
        <v>1.5723270440251573</v>
      </c>
      <c r="AF1216" s="51">
        <f t="shared" si="121"/>
        <v>3.8891128073674492</v>
      </c>
      <c r="AG1216" s="51">
        <f t="shared" si="120"/>
        <v>6.1159987399640112</v>
      </c>
    </row>
    <row r="1217" spans="1:33" s="1" customFormat="1">
      <c r="A1217" s="18">
        <v>39874</v>
      </c>
      <c r="B1217" s="19">
        <v>7454.28</v>
      </c>
      <c r="C1217" s="19">
        <v>7454.28</v>
      </c>
      <c r="D1217" s="19">
        <v>7234.96</v>
      </c>
      <c r="E1217" s="19">
        <v>7280.15</v>
      </c>
      <c r="F1217" s="19">
        <f t="shared" si="116"/>
        <v>-3.9596711606216966</v>
      </c>
      <c r="G1217" s="19"/>
      <c r="H1217" s="19"/>
      <c r="I1217" s="19"/>
      <c r="J1217" s="19"/>
      <c r="K1217" s="19"/>
      <c r="L1217" s="19"/>
      <c r="M1217" s="19"/>
      <c r="N1217" s="51">
        <f t="shared" si="117"/>
        <v>-61.952753348744409</v>
      </c>
      <c r="O1217" s="51">
        <f t="shared" si="118"/>
        <v>245.13998197271945</v>
      </c>
      <c r="Q1217" s="11">
        <v>39874</v>
      </c>
      <c r="R1217" s="10">
        <v>3060</v>
      </c>
      <c r="S1217" s="10">
        <v>3110</v>
      </c>
      <c r="T1217" s="10">
        <v>3050</v>
      </c>
      <c r="U1217" s="10">
        <v>3070</v>
      </c>
      <c r="V1217" s="10">
        <v>10546700</v>
      </c>
      <c r="W1217" s="10">
        <v>3070</v>
      </c>
      <c r="X1217" s="19">
        <f t="shared" si="119"/>
        <v>-3.5830618892508146</v>
      </c>
      <c r="AF1217" s="51">
        <f t="shared" si="121"/>
        <v>-45.990226451199618</v>
      </c>
      <c r="AG1217" s="51">
        <f t="shared" si="120"/>
        <v>164.7735115959502</v>
      </c>
    </row>
    <row r="1218" spans="1:33" s="1" customFormat="1">
      <c r="A1218" s="18">
        <v>39875</v>
      </c>
      <c r="B1218" s="19">
        <v>7177.79</v>
      </c>
      <c r="C1218" s="19">
        <v>7288.14</v>
      </c>
      <c r="D1218" s="19">
        <v>7088.47</v>
      </c>
      <c r="E1218" s="19">
        <v>7229.72</v>
      </c>
      <c r="F1218" s="19">
        <f t="shared" si="116"/>
        <v>-0.69753738734002668</v>
      </c>
      <c r="G1218" s="19"/>
      <c r="H1218" s="19"/>
      <c r="I1218" s="19"/>
      <c r="J1218" s="19"/>
      <c r="K1218" s="19"/>
      <c r="L1218" s="19"/>
      <c r="M1218" s="19"/>
      <c r="N1218" s="51">
        <f t="shared" si="117"/>
        <v>-0.33534345123268788</v>
      </c>
      <c r="O1218" s="51">
        <f t="shared" si="118"/>
        <v>0.23298060721632391</v>
      </c>
      <c r="Q1218" s="11">
        <v>39875</v>
      </c>
      <c r="R1218" s="10">
        <v>3000</v>
      </c>
      <c r="S1218" s="10">
        <v>3090</v>
      </c>
      <c r="T1218" s="10">
        <v>3000</v>
      </c>
      <c r="U1218" s="10">
        <v>3060</v>
      </c>
      <c r="V1218" s="10">
        <v>10227000</v>
      </c>
      <c r="W1218" s="10">
        <v>3060</v>
      </c>
      <c r="X1218" s="19">
        <f t="shared" si="119"/>
        <v>-0.32679738562091504</v>
      </c>
      <c r="AF1218" s="51">
        <f t="shared" si="121"/>
        <v>-3.4815097882020966E-2</v>
      </c>
      <c r="AG1218" s="51">
        <f t="shared" si="120"/>
        <v>1.1368159562956325E-2</v>
      </c>
    </row>
    <row r="1219" spans="1:33" s="1" customFormat="1">
      <c r="A1219" s="18">
        <v>39876</v>
      </c>
      <c r="B1219" s="19">
        <v>7146.71</v>
      </c>
      <c r="C1219" s="19">
        <v>7320.65</v>
      </c>
      <c r="D1219" s="19">
        <v>7104.63</v>
      </c>
      <c r="E1219" s="19">
        <v>7290.96</v>
      </c>
      <c r="F1219" s="19">
        <f t="shared" si="116"/>
        <v>0.83994425974082665</v>
      </c>
      <c r="G1219" s="19"/>
      <c r="H1219" s="19"/>
      <c r="I1219" s="19"/>
      <c r="J1219" s="19"/>
      <c r="K1219" s="19"/>
      <c r="L1219" s="19"/>
      <c r="M1219" s="19"/>
      <c r="N1219" s="51">
        <f t="shared" si="117"/>
        <v>0.59850044494104759</v>
      </c>
      <c r="O1219" s="51">
        <f t="shared" si="118"/>
        <v>0.50437393705504263</v>
      </c>
      <c r="Q1219" s="11">
        <v>39876</v>
      </c>
      <c r="R1219" s="10">
        <v>3010</v>
      </c>
      <c r="S1219" s="10">
        <v>3020</v>
      </c>
      <c r="T1219" s="10">
        <v>2960</v>
      </c>
      <c r="U1219" s="10">
        <v>2985</v>
      </c>
      <c r="V1219" s="10">
        <v>20132200</v>
      </c>
      <c r="W1219" s="10">
        <v>2985</v>
      </c>
      <c r="X1219" s="19">
        <f t="shared" si="119"/>
        <v>-2.512562814070352</v>
      </c>
      <c r="AF1219" s="51">
        <f t="shared" si="121"/>
        <v>-15.856667170230798</v>
      </c>
      <c r="AG1219" s="51">
        <f t="shared" si="120"/>
        <v>39.836625907155081</v>
      </c>
    </row>
    <row r="1220" spans="1:33" s="1" customFormat="1">
      <c r="A1220" s="18">
        <v>39877</v>
      </c>
      <c r="B1220" s="19">
        <v>7336.02</v>
      </c>
      <c r="C1220" s="19">
        <v>7532.87</v>
      </c>
      <c r="D1220" s="19">
        <v>7336.02</v>
      </c>
      <c r="E1220" s="19">
        <v>7433.49</v>
      </c>
      <c r="F1220" s="19">
        <f t="shared" si="116"/>
        <v>1.9174035345443357</v>
      </c>
      <c r="G1220" s="19"/>
      <c r="H1220" s="19"/>
      <c r="I1220" s="19"/>
      <c r="J1220" s="19"/>
      <c r="K1220" s="19"/>
      <c r="L1220" s="19"/>
      <c r="M1220" s="19"/>
      <c r="N1220" s="51">
        <f t="shared" si="117"/>
        <v>7.0799750966623733</v>
      </c>
      <c r="O1220" s="51">
        <f t="shared" si="118"/>
        <v>13.594888190023617</v>
      </c>
      <c r="Q1220" s="11">
        <v>39877</v>
      </c>
      <c r="R1220" s="10">
        <v>3030</v>
      </c>
      <c r="S1220" s="10">
        <v>3060</v>
      </c>
      <c r="T1220" s="10">
        <v>2985</v>
      </c>
      <c r="U1220" s="10">
        <v>2985</v>
      </c>
      <c r="V1220" s="10">
        <v>17965300</v>
      </c>
      <c r="W1220" s="10">
        <v>2985</v>
      </c>
      <c r="X1220" s="19">
        <f t="shared" si="119"/>
        <v>0</v>
      </c>
      <c r="AF1220" s="51">
        <f t="shared" si="121"/>
        <v>1.9205286566845341E-11</v>
      </c>
      <c r="AG1220" s="51">
        <f t="shared" si="120"/>
        <v>5.1431326109964725E-15</v>
      </c>
    </row>
    <row r="1221" spans="1:33" s="1" customFormat="1">
      <c r="A1221" s="18">
        <v>39878</v>
      </c>
      <c r="B1221" s="19">
        <v>7328.29</v>
      </c>
      <c r="C1221" s="19">
        <v>7328.29</v>
      </c>
      <c r="D1221" s="19">
        <v>7167.07</v>
      </c>
      <c r="E1221" s="19">
        <v>7173.1</v>
      </c>
      <c r="F1221" s="19">
        <f t="shared" si="116"/>
        <v>-3.630090198101231</v>
      </c>
      <c r="G1221" s="19"/>
      <c r="H1221" s="19"/>
      <c r="I1221" s="19"/>
      <c r="J1221" s="19"/>
      <c r="K1221" s="19"/>
      <c r="L1221" s="19"/>
      <c r="M1221" s="19"/>
      <c r="N1221" s="51">
        <f t="shared" si="117"/>
        <v>-47.725692053646867</v>
      </c>
      <c r="O1221" s="51">
        <f t="shared" si="118"/>
        <v>173.11564288416969</v>
      </c>
      <c r="Q1221" s="11">
        <v>39878</v>
      </c>
      <c r="R1221" s="10">
        <v>2910</v>
      </c>
      <c r="S1221" s="10">
        <v>2930</v>
      </c>
      <c r="T1221" s="10">
        <v>2865</v>
      </c>
      <c r="U1221" s="10">
        <v>2900</v>
      </c>
      <c r="V1221" s="10">
        <v>16134300</v>
      </c>
      <c r="W1221" s="10">
        <v>2900</v>
      </c>
      <c r="X1221" s="19">
        <f t="shared" si="119"/>
        <v>-2.9310344827586206</v>
      </c>
      <c r="AF1221" s="51">
        <f t="shared" si="121"/>
        <v>-25.173507909548341</v>
      </c>
      <c r="AG1221" s="51">
        <f t="shared" si="120"/>
        <v>73.777678326000043</v>
      </c>
    </row>
    <row r="1222" spans="1:33" s="1" customFormat="1">
      <c r="A1222" s="18">
        <v>39881</v>
      </c>
      <c r="B1222" s="19">
        <v>7191.13</v>
      </c>
      <c r="C1222" s="19">
        <v>7241.02</v>
      </c>
      <c r="D1222" s="19">
        <v>7028.49</v>
      </c>
      <c r="E1222" s="19">
        <v>7086.03</v>
      </c>
      <c r="F1222" s="19">
        <f t="shared" si="116"/>
        <v>-1.2287557348755314</v>
      </c>
      <c r="G1222" s="19"/>
      <c r="H1222" s="19"/>
      <c r="I1222" s="19"/>
      <c r="J1222" s="19"/>
      <c r="K1222" s="19"/>
      <c r="L1222" s="19"/>
      <c r="M1222" s="19"/>
      <c r="N1222" s="51">
        <f t="shared" si="117"/>
        <v>-1.8426384616269214</v>
      </c>
      <c r="O1222" s="51">
        <f t="shared" si="118"/>
        <v>2.2590205206181913</v>
      </c>
      <c r="Q1222" s="11">
        <v>39881</v>
      </c>
      <c r="R1222" s="10">
        <v>2870</v>
      </c>
      <c r="S1222" s="10">
        <v>2895</v>
      </c>
      <c r="T1222" s="10">
        <v>2830</v>
      </c>
      <c r="U1222" s="10">
        <v>2890</v>
      </c>
      <c r="V1222" s="10">
        <v>13472200</v>
      </c>
      <c r="W1222" s="10">
        <v>2890</v>
      </c>
      <c r="X1222" s="19">
        <f t="shared" si="119"/>
        <v>-0.34602076124567477</v>
      </c>
      <c r="AF1222" s="51">
        <f t="shared" si="121"/>
        <v>-4.1333076663031154E-2</v>
      </c>
      <c r="AG1222" s="51">
        <f t="shared" si="120"/>
        <v>1.429103374646414E-2</v>
      </c>
    </row>
    <row r="1223" spans="1:33" s="1" customFormat="1">
      <c r="A1223" s="18">
        <v>39882</v>
      </c>
      <c r="B1223" s="19">
        <v>7059.77</v>
      </c>
      <c r="C1223" s="19">
        <v>7100.77</v>
      </c>
      <c r="D1223" s="19">
        <v>7021.28</v>
      </c>
      <c r="E1223" s="19">
        <v>7054.98</v>
      </c>
      <c r="F1223" s="19">
        <f t="shared" si="116"/>
        <v>-0.44011464242280179</v>
      </c>
      <c r="G1223" s="19"/>
      <c r="H1223" s="19"/>
      <c r="I1223" s="19"/>
      <c r="J1223" s="19"/>
      <c r="K1223" s="19"/>
      <c r="L1223" s="19"/>
      <c r="M1223" s="19"/>
      <c r="N1223" s="51">
        <f t="shared" si="117"/>
        <v>-8.3642353948112813E-2</v>
      </c>
      <c r="O1223" s="51">
        <f t="shared" si="118"/>
        <v>3.6579266749298178E-2</v>
      </c>
      <c r="Q1223" s="11">
        <v>39882</v>
      </c>
      <c r="R1223" s="10">
        <v>2830</v>
      </c>
      <c r="S1223" s="10">
        <v>2855</v>
      </c>
      <c r="T1223" s="10">
        <v>2820</v>
      </c>
      <c r="U1223" s="10">
        <v>2850</v>
      </c>
      <c r="V1223" s="10">
        <v>12623400</v>
      </c>
      <c r="W1223" s="10">
        <v>2850</v>
      </c>
      <c r="X1223" s="19">
        <f t="shared" si="119"/>
        <v>-1.4035087719298245</v>
      </c>
      <c r="AF1223" s="51">
        <f t="shared" si="121"/>
        <v>-2.763101078632848</v>
      </c>
      <c r="AG1223" s="51">
        <f t="shared" si="120"/>
        <v>3.8772966493265302</v>
      </c>
    </row>
    <row r="1224" spans="1:33" s="1" customFormat="1">
      <c r="A1224" s="18">
        <v>39883</v>
      </c>
      <c r="B1224" s="19">
        <v>7165.39</v>
      </c>
      <c r="C1224" s="19">
        <v>7393.81</v>
      </c>
      <c r="D1224" s="19">
        <v>7161.85</v>
      </c>
      <c r="E1224" s="19">
        <v>7376.12</v>
      </c>
      <c r="F1224" s="19">
        <f t="shared" si="116"/>
        <v>4.3537794938260266</v>
      </c>
      <c r="G1224" s="19"/>
      <c r="H1224" s="19"/>
      <c r="I1224" s="19"/>
      <c r="J1224" s="19"/>
      <c r="K1224" s="19"/>
      <c r="L1224" s="19"/>
      <c r="M1224" s="19"/>
      <c r="N1224" s="51">
        <f t="shared" si="117"/>
        <v>82.686097070786445</v>
      </c>
      <c r="O1224" s="51">
        <f t="shared" si="118"/>
        <v>360.22732846588019</v>
      </c>
      <c r="Q1224" s="11">
        <v>39883</v>
      </c>
      <c r="R1224" s="10">
        <v>2930</v>
      </c>
      <c r="S1224" s="10">
        <v>2950</v>
      </c>
      <c r="T1224" s="10">
        <v>2900</v>
      </c>
      <c r="U1224" s="10">
        <v>2910</v>
      </c>
      <c r="V1224" s="10">
        <v>14293900</v>
      </c>
      <c r="W1224" s="10">
        <v>2910</v>
      </c>
      <c r="X1224" s="19">
        <f t="shared" si="119"/>
        <v>2.0618556701030926</v>
      </c>
      <c r="AF1224" s="51">
        <f t="shared" si="121"/>
        <v>8.7688773205076114</v>
      </c>
      <c r="AG1224" s="51">
        <f t="shared" si="120"/>
        <v>18.082507709380149</v>
      </c>
    </row>
    <row r="1225" spans="1:33" s="1" customFormat="1">
      <c r="A1225" s="18">
        <v>39884</v>
      </c>
      <c r="B1225" s="19">
        <v>7320.45</v>
      </c>
      <c r="C1225" s="19">
        <v>7345.02</v>
      </c>
      <c r="D1225" s="19">
        <v>7198.25</v>
      </c>
      <c r="E1225" s="19">
        <v>7198.25</v>
      </c>
      <c r="F1225" s="19">
        <f t="shared" si="116"/>
        <v>-2.4710172611398589</v>
      </c>
      <c r="G1225" s="19"/>
      <c r="H1225" s="19"/>
      <c r="I1225" s="19"/>
      <c r="J1225" s="19"/>
      <c r="K1225" s="19"/>
      <c r="L1225" s="19"/>
      <c r="M1225" s="19"/>
      <c r="N1225" s="51">
        <f t="shared" si="117"/>
        <v>-15.036888698105201</v>
      </c>
      <c r="O1225" s="51">
        <f t="shared" si="118"/>
        <v>37.114531276005494</v>
      </c>
      <c r="Q1225" s="11">
        <v>39884</v>
      </c>
      <c r="R1225" s="10">
        <v>2915</v>
      </c>
      <c r="S1225" s="10">
        <v>2930</v>
      </c>
      <c r="T1225" s="10">
        <v>2790</v>
      </c>
      <c r="U1225" s="10">
        <v>2820</v>
      </c>
      <c r="V1225" s="10">
        <v>14862000</v>
      </c>
      <c r="W1225" s="10">
        <v>2820</v>
      </c>
      <c r="X1225" s="19">
        <f t="shared" si="119"/>
        <v>-3.1914893617021276</v>
      </c>
      <c r="AF1225" s="51">
        <f t="shared" si="121"/>
        <v>-32.499065553025794</v>
      </c>
      <c r="AG1225" s="51">
        <f t="shared" si="120"/>
        <v>103.71171880097383</v>
      </c>
    </row>
    <row r="1226" spans="1:33" s="1" customFormat="1">
      <c r="A1226" s="18">
        <v>39885</v>
      </c>
      <c r="B1226" s="19">
        <v>7301.12</v>
      </c>
      <c r="C1226" s="19">
        <v>7571.45</v>
      </c>
      <c r="D1226" s="19">
        <v>7300.87</v>
      </c>
      <c r="E1226" s="19">
        <v>7569.28</v>
      </c>
      <c r="F1226" s="19">
        <f t="shared" si="116"/>
        <v>4.9017872241481326</v>
      </c>
      <c r="G1226" s="19"/>
      <c r="H1226" s="19"/>
      <c r="I1226" s="19"/>
      <c r="J1226" s="19"/>
      <c r="K1226" s="19"/>
      <c r="L1226" s="19"/>
      <c r="M1226" s="19"/>
      <c r="N1226" s="51">
        <f t="shared" si="117"/>
        <v>117.97865678177398</v>
      </c>
      <c r="O1226" s="51">
        <f t="shared" si="118"/>
        <v>578.6348628332446</v>
      </c>
      <c r="Q1226" s="11">
        <v>39885</v>
      </c>
      <c r="R1226" s="10">
        <v>2885</v>
      </c>
      <c r="S1226" s="10">
        <v>2960</v>
      </c>
      <c r="T1226" s="10">
        <v>2875</v>
      </c>
      <c r="U1226" s="10">
        <v>2940</v>
      </c>
      <c r="V1226" s="10">
        <v>23510400</v>
      </c>
      <c r="W1226" s="10">
        <v>2940</v>
      </c>
      <c r="X1226" s="19">
        <f t="shared" si="119"/>
        <v>4.0816326530612246</v>
      </c>
      <c r="AF1226" s="51">
        <f t="shared" si="121"/>
        <v>68.012263207595396</v>
      </c>
      <c r="AG1226" s="51">
        <f t="shared" si="120"/>
        <v>277.61928784805968</v>
      </c>
    </row>
    <row r="1227" spans="1:33" s="1" customFormat="1">
      <c r="A1227" s="18">
        <v>39888</v>
      </c>
      <c r="B1227" s="19">
        <v>7630.2</v>
      </c>
      <c r="C1227" s="19">
        <v>7754.75</v>
      </c>
      <c r="D1227" s="19">
        <v>7630.2</v>
      </c>
      <c r="E1227" s="19">
        <v>7704.15</v>
      </c>
      <c r="F1227" s="19">
        <f t="shared" si="116"/>
        <v>1.7506149283178534</v>
      </c>
      <c r="G1227" s="19"/>
      <c r="H1227" s="19"/>
      <c r="I1227" s="19"/>
      <c r="J1227" s="19"/>
      <c r="K1227" s="19"/>
      <c r="L1227" s="19"/>
      <c r="M1227" s="19"/>
      <c r="N1227" s="51">
        <f t="shared" si="117"/>
        <v>5.3906741113054002</v>
      </c>
      <c r="O1227" s="51">
        <f t="shared" si="118"/>
        <v>9.4520085022633644</v>
      </c>
      <c r="Q1227" s="11">
        <v>39888</v>
      </c>
      <c r="R1227" s="10">
        <v>2945</v>
      </c>
      <c r="S1227" s="10">
        <v>3000</v>
      </c>
      <c r="T1227" s="10">
        <v>2940</v>
      </c>
      <c r="U1227" s="10">
        <v>2940</v>
      </c>
      <c r="V1227" s="10">
        <v>13343800</v>
      </c>
      <c r="W1227" s="10">
        <v>2940</v>
      </c>
      <c r="X1227" s="19">
        <f t="shared" si="119"/>
        <v>0</v>
      </c>
      <c r="AF1227" s="51">
        <f t="shared" si="121"/>
        <v>1.9205286566845341E-11</v>
      </c>
      <c r="AG1227" s="51">
        <f t="shared" si="120"/>
        <v>5.1431326109964725E-15</v>
      </c>
    </row>
    <row r="1228" spans="1:33" s="1" customFormat="1">
      <c r="A1228" s="18">
        <v>39889</v>
      </c>
      <c r="B1228" s="19">
        <v>7767.34</v>
      </c>
      <c r="C1228" s="19">
        <v>7967.03</v>
      </c>
      <c r="D1228" s="19">
        <v>7723.94</v>
      </c>
      <c r="E1228" s="19">
        <v>7949.13</v>
      </c>
      <c r="F1228" s="19">
        <f t="shared" si="116"/>
        <v>3.0818466926569381</v>
      </c>
      <c r="G1228" s="19"/>
      <c r="H1228" s="19"/>
      <c r="I1228" s="19"/>
      <c r="J1228" s="19"/>
      <c r="K1228" s="19"/>
      <c r="L1228" s="19"/>
      <c r="M1228" s="19"/>
      <c r="N1228" s="51">
        <f t="shared" si="117"/>
        <v>29.350129364684754</v>
      </c>
      <c r="O1228" s="51">
        <f t="shared" si="118"/>
        <v>90.534344132468021</v>
      </c>
      <c r="Q1228" s="11">
        <v>39889</v>
      </c>
      <c r="R1228" s="10">
        <v>2980</v>
      </c>
      <c r="S1228" s="10">
        <v>3050</v>
      </c>
      <c r="T1228" s="10">
        <v>2980</v>
      </c>
      <c r="U1228" s="10">
        <v>3010</v>
      </c>
      <c r="V1228" s="10">
        <v>13022400</v>
      </c>
      <c r="W1228" s="10">
        <v>3010</v>
      </c>
      <c r="X1228" s="19">
        <f t="shared" si="119"/>
        <v>2.3255813953488373</v>
      </c>
      <c r="AF1228" s="51">
        <f t="shared" si="121"/>
        <v>12.58185441388914</v>
      </c>
      <c r="AG1228" s="51">
        <f t="shared" si="120"/>
        <v>29.263495936283697</v>
      </c>
    </row>
    <row r="1229" spans="1:33" s="1" customFormat="1">
      <c r="A1229" s="18">
        <v>39890</v>
      </c>
      <c r="B1229" s="19">
        <v>8006.86</v>
      </c>
      <c r="C1229" s="19">
        <v>8054.35</v>
      </c>
      <c r="D1229" s="19">
        <v>7895.28</v>
      </c>
      <c r="E1229" s="19">
        <v>7972.17</v>
      </c>
      <c r="F1229" s="19">
        <f t="shared" ref="F1229:F1292" si="122">(E1229-E1228)/E1229*100</f>
        <v>0.28900537745682747</v>
      </c>
      <c r="G1229" s="19"/>
      <c r="H1229" s="19"/>
      <c r="I1229" s="19"/>
      <c r="J1229" s="19"/>
      <c r="K1229" s="19"/>
      <c r="L1229" s="19"/>
      <c r="M1229" s="19"/>
      <c r="N1229" s="51">
        <f t="shared" ref="N1229:N1292" si="123">(F1229-F$4)^3</f>
        <v>2.4843549449325708E-2</v>
      </c>
      <c r="O1229" s="51">
        <f t="shared" ref="O1229:O1292" si="124">(F1229-F$4)^4</f>
        <v>7.2491128277690341E-3</v>
      </c>
      <c r="Q1229" s="11">
        <v>39890</v>
      </c>
      <c r="R1229" s="10">
        <v>3060</v>
      </c>
      <c r="S1229" s="10">
        <v>3090</v>
      </c>
      <c r="T1229" s="10">
        <v>3000</v>
      </c>
      <c r="U1229" s="10">
        <v>3030</v>
      </c>
      <c r="V1229" s="10">
        <v>9173200</v>
      </c>
      <c r="W1229" s="10">
        <v>3030</v>
      </c>
      <c r="X1229" s="19">
        <f t="shared" ref="X1229:X1292" si="125">(W1229-W1228)/W1229*100</f>
        <v>0.66006600660066006</v>
      </c>
      <c r="AF1229" s="51">
        <f t="shared" si="121"/>
        <v>0.28793243619028774</v>
      </c>
      <c r="AG1229" s="51">
        <f t="shared" ref="AG1229:AG1292" si="126">(X1229-X$4)^4</f>
        <v>0.19013152098669009</v>
      </c>
    </row>
    <row r="1230" spans="1:33" s="1" customFormat="1">
      <c r="A1230" s="18">
        <v>39891</v>
      </c>
      <c r="B1230" s="19">
        <v>8017.93</v>
      </c>
      <c r="C1230" s="19">
        <v>8034.09</v>
      </c>
      <c r="D1230" s="19">
        <v>7902.49</v>
      </c>
      <c r="E1230" s="19">
        <v>7945.96</v>
      </c>
      <c r="F1230" s="19">
        <f t="shared" si="122"/>
        <v>-0.3298531580828501</v>
      </c>
      <c r="G1230" s="19"/>
      <c r="H1230" s="19"/>
      <c r="I1230" s="19"/>
      <c r="J1230" s="19"/>
      <c r="K1230" s="19"/>
      <c r="L1230" s="19"/>
      <c r="M1230" s="19"/>
      <c r="N1230" s="51">
        <f t="shared" si="123"/>
        <v>-3.4987598091165618E-2</v>
      </c>
      <c r="O1230" s="51">
        <f t="shared" si="124"/>
        <v>1.1443323409633336E-2</v>
      </c>
      <c r="Q1230" s="11">
        <v>39891</v>
      </c>
      <c r="R1230" s="10">
        <v>3050</v>
      </c>
      <c r="S1230" s="10">
        <v>3060</v>
      </c>
      <c r="T1230" s="10">
        <v>2955</v>
      </c>
      <c r="U1230" s="10">
        <v>2965</v>
      </c>
      <c r="V1230" s="10">
        <v>10451900</v>
      </c>
      <c r="W1230" s="10">
        <v>2965</v>
      </c>
      <c r="X1230" s="19">
        <f t="shared" si="125"/>
        <v>-2.1922428330522767</v>
      </c>
      <c r="AF1230" s="51">
        <f t="shared" ref="AF1230:AF1293" si="127">(X1230-X$4)^3</f>
        <v>-10.531902036106043</v>
      </c>
      <c r="AG1230" s="51">
        <f t="shared" si="126"/>
        <v>23.085666337349636</v>
      </c>
    </row>
    <row r="1231" spans="1:33" s="1" customFormat="1">
      <c r="A1231" s="18">
        <v>39895</v>
      </c>
      <c r="B1231" s="19">
        <v>7943.14</v>
      </c>
      <c r="C1231" s="19">
        <v>8229.1299999999992</v>
      </c>
      <c r="D1231" s="19">
        <v>7922.55</v>
      </c>
      <c r="E1231" s="19">
        <v>8215.5300000000007</v>
      </c>
      <c r="F1231" s="19">
        <f t="shared" si="122"/>
        <v>3.2812247049186185</v>
      </c>
      <c r="G1231" s="19"/>
      <c r="H1231" s="19"/>
      <c r="I1231" s="19"/>
      <c r="J1231" s="19"/>
      <c r="K1231" s="19"/>
      <c r="L1231" s="19"/>
      <c r="M1231" s="19"/>
      <c r="N1231" s="51">
        <f t="shared" si="123"/>
        <v>35.417129710740291</v>
      </c>
      <c r="O1231" s="51">
        <f t="shared" si="124"/>
        <v>116.31020361608499</v>
      </c>
      <c r="Q1231" s="11">
        <v>39895</v>
      </c>
      <c r="R1231" s="10">
        <v>2970</v>
      </c>
      <c r="S1231" s="10">
        <v>3080</v>
      </c>
      <c r="T1231" s="10">
        <v>2965</v>
      </c>
      <c r="U1231" s="10">
        <v>3050</v>
      </c>
      <c r="V1231" s="10">
        <v>11715900</v>
      </c>
      <c r="W1231" s="10">
        <v>3050</v>
      </c>
      <c r="X1231" s="19">
        <f t="shared" si="125"/>
        <v>2.7868852459016393</v>
      </c>
      <c r="AF1231" s="51">
        <f t="shared" si="127"/>
        <v>21.651223838481528</v>
      </c>
      <c r="AG1231" s="51">
        <f t="shared" si="126"/>
        <v>60.34527442029723</v>
      </c>
    </row>
    <row r="1232" spans="1:33" s="1" customFormat="1">
      <c r="A1232" s="18">
        <v>39896</v>
      </c>
      <c r="B1232" s="19">
        <v>8334.68</v>
      </c>
      <c r="C1232" s="19">
        <v>8504.41</v>
      </c>
      <c r="D1232" s="19">
        <v>8297.27</v>
      </c>
      <c r="E1232" s="19">
        <v>8488.2999999999993</v>
      </c>
      <c r="F1232" s="19">
        <f t="shared" si="122"/>
        <v>3.2134820871081207</v>
      </c>
      <c r="G1232" s="19"/>
      <c r="H1232" s="19"/>
      <c r="I1232" s="19"/>
      <c r="J1232" s="19"/>
      <c r="K1232" s="19"/>
      <c r="L1232" s="19"/>
      <c r="M1232" s="19"/>
      <c r="N1232" s="51">
        <f t="shared" si="123"/>
        <v>33.270274746670893</v>
      </c>
      <c r="O1232" s="51">
        <f t="shared" si="124"/>
        <v>107.00609521322333</v>
      </c>
      <c r="Q1232" s="11">
        <v>39896</v>
      </c>
      <c r="R1232" s="10">
        <v>3150</v>
      </c>
      <c r="S1232" s="10">
        <v>3180</v>
      </c>
      <c r="T1232" s="10">
        <v>3120</v>
      </c>
      <c r="U1232" s="10">
        <v>3160</v>
      </c>
      <c r="V1232" s="10">
        <v>14710200</v>
      </c>
      <c r="W1232" s="10">
        <v>3160</v>
      </c>
      <c r="X1232" s="19">
        <f t="shared" si="125"/>
        <v>3.481012658227848</v>
      </c>
      <c r="AF1232" s="51">
        <f t="shared" si="127"/>
        <v>42.190729621558596</v>
      </c>
      <c r="AG1232" s="51">
        <f t="shared" si="126"/>
        <v>146.87776245515397</v>
      </c>
    </row>
    <row r="1233" spans="1:33" s="1" customFormat="1">
      <c r="A1233" s="18">
        <v>39897</v>
      </c>
      <c r="B1233" s="19">
        <v>8499.69</v>
      </c>
      <c r="C1233" s="19">
        <v>8553.01</v>
      </c>
      <c r="D1233" s="19">
        <v>8392.56</v>
      </c>
      <c r="E1233" s="19">
        <v>8479.99</v>
      </c>
      <c r="F1233" s="19">
        <f t="shared" si="122"/>
        <v>-9.7995398579473453E-2</v>
      </c>
      <c r="G1233" s="19"/>
      <c r="H1233" s="19"/>
      <c r="I1233" s="19"/>
      <c r="J1233" s="19"/>
      <c r="K1233" s="19"/>
      <c r="L1233" s="19"/>
      <c r="M1233" s="19"/>
      <c r="N1233" s="51">
        <f t="shared" si="123"/>
        <v>-8.6307961710133346E-4</v>
      </c>
      <c r="O1233" s="51">
        <f t="shared" si="124"/>
        <v>8.217400994788536E-5</v>
      </c>
      <c r="Q1233" s="11">
        <v>39897</v>
      </c>
      <c r="R1233" s="10">
        <v>3160</v>
      </c>
      <c r="S1233" s="10">
        <v>3220</v>
      </c>
      <c r="T1233" s="10">
        <v>3130</v>
      </c>
      <c r="U1233" s="10">
        <v>3200</v>
      </c>
      <c r="V1233" s="10">
        <v>10692200</v>
      </c>
      <c r="W1233" s="10">
        <v>3200</v>
      </c>
      <c r="X1233" s="19">
        <f t="shared" si="125"/>
        <v>1.25</v>
      </c>
      <c r="AF1233" s="51">
        <f t="shared" si="127"/>
        <v>1.9543805709255666</v>
      </c>
      <c r="AG1233" s="51">
        <f t="shared" si="126"/>
        <v>2.4434990923846667</v>
      </c>
    </row>
    <row r="1234" spans="1:33" s="1" customFormat="1">
      <c r="A1234" s="18">
        <v>39898</v>
      </c>
      <c r="B1234" s="19">
        <v>8430.2199999999993</v>
      </c>
      <c r="C1234" s="19">
        <v>8640.2800000000007</v>
      </c>
      <c r="D1234" s="19">
        <v>8383.99</v>
      </c>
      <c r="E1234" s="19">
        <v>8636.33</v>
      </c>
      <c r="F1234" s="19">
        <f t="shared" si="122"/>
        <v>1.8102596820640267</v>
      </c>
      <c r="G1234" s="19"/>
      <c r="H1234" s="19"/>
      <c r="I1234" s="19"/>
      <c r="J1234" s="19"/>
      <c r="K1234" s="19"/>
      <c r="L1234" s="19"/>
      <c r="M1234" s="19"/>
      <c r="N1234" s="51">
        <f t="shared" si="123"/>
        <v>5.9597170634501815</v>
      </c>
      <c r="O1234" s="51">
        <f t="shared" si="124"/>
        <v>10.805234325616929</v>
      </c>
      <c r="Q1234" s="11">
        <v>39898</v>
      </c>
      <c r="R1234" s="10">
        <v>3200</v>
      </c>
      <c r="S1234" s="10">
        <v>3240</v>
      </c>
      <c r="T1234" s="10">
        <v>3180</v>
      </c>
      <c r="U1234" s="10">
        <v>3230</v>
      </c>
      <c r="V1234" s="10">
        <v>8960700</v>
      </c>
      <c r="W1234" s="10">
        <v>3230</v>
      </c>
      <c r="X1234" s="19">
        <f t="shared" si="125"/>
        <v>0.92879256965944268</v>
      </c>
      <c r="AF1234" s="51">
        <f t="shared" si="127"/>
        <v>0.80192139781573668</v>
      </c>
      <c r="AG1234" s="51">
        <f t="shared" si="126"/>
        <v>0.74503338849153466</v>
      </c>
    </row>
    <row r="1235" spans="1:33" s="1" customFormat="1">
      <c r="A1235" s="18">
        <v>39899</v>
      </c>
      <c r="B1235" s="19">
        <v>8711.7199999999993</v>
      </c>
      <c r="C1235" s="19">
        <v>8843.18</v>
      </c>
      <c r="D1235" s="19">
        <v>8626.9699999999993</v>
      </c>
      <c r="E1235" s="19">
        <v>8626.9699999999993</v>
      </c>
      <c r="F1235" s="19">
        <f t="shared" si="122"/>
        <v>-0.10849695779631299</v>
      </c>
      <c r="G1235" s="19"/>
      <c r="H1235" s="19"/>
      <c r="I1235" s="19"/>
      <c r="J1235" s="19"/>
      <c r="K1235" s="19"/>
      <c r="L1235" s="19"/>
      <c r="M1235" s="19"/>
      <c r="N1235" s="51">
        <f t="shared" si="123"/>
        <v>-1.1813274243430575E-3</v>
      </c>
      <c r="O1235" s="51">
        <f t="shared" si="124"/>
        <v>1.2488023717747681E-4</v>
      </c>
      <c r="Q1235" s="11">
        <v>39899</v>
      </c>
      <c r="R1235" s="10">
        <v>3310</v>
      </c>
      <c r="S1235" s="10">
        <v>3380</v>
      </c>
      <c r="T1235" s="10">
        <v>3260</v>
      </c>
      <c r="U1235" s="10">
        <v>3260</v>
      </c>
      <c r="V1235" s="10">
        <v>14662000</v>
      </c>
      <c r="W1235" s="10">
        <v>3260</v>
      </c>
      <c r="X1235" s="19">
        <f t="shared" si="125"/>
        <v>0.92024539877300615</v>
      </c>
      <c r="AF1235" s="51">
        <f t="shared" si="127"/>
        <v>0.77999183566005803</v>
      </c>
      <c r="AG1235" s="51">
        <f t="shared" si="126"/>
        <v>0.71799277790854821</v>
      </c>
    </row>
    <row r="1236" spans="1:33" s="1" customFormat="1">
      <c r="A1236" s="18">
        <v>39902</v>
      </c>
      <c r="B1236" s="19">
        <v>8621.85</v>
      </c>
      <c r="C1236" s="19">
        <v>8651.06</v>
      </c>
      <c r="D1236" s="19">
        <v>8236.08</v>
      </c>
      <c r="E1236" s="19">
        <v>8236.08</v>
      </c>
      <c r="F1236" s="19">
        <f t="shared" si="122"/>
        <v>-4.7460685180328435</v>
      </c>
      <c r="G1236" s="19"/>
      <c r="H1236" s="19"/>
      <c r="I1236" s="19"/>
      <c r="J1236" s="19"/>
      <c r="K1236" s="19"/>
      <c r="L1236" s="19"/>
      <c r="M1236" s="19"/>
      <c r="N1236" s="51">
        <f t="shared" si="123"/>
        <v>-106.71788436464773</v>
      </c>
      <c r="O1236" s="51">
        <f t="shared" si="124"/>
        <v>506.19316413116206</v>
      </c>
      <c r="Q1236" s="11">
        <v>39902</v>
      </c>
      <c r="R1236" s="10">
        <v>3270</v>
      </c>
      <c r="S1236" s="10">
        <v>3350</v>
      </c>
      <c r="T1236" s="10">
        <v>3130</v>
      </c>
      <c r="U1236" s="10">
        <v>3140</v>
      </c>
      <c r="V1236" s="10">
        <v>14975400</v>
      </c>
      <c r="W1236" s="10">
        <v>3140</v>
      </c>
      <c r="X1236" s="19">
        <f t="shared" si="125"/>
        <v>-3.8216560509554141</v>
      </c>
      <c r="AF1236" s="51">
        <f t="shared" si="127"/>
        <v>-55.803763926966603</v>
      </c>
      <c r="AG1236" s="51">
        <f t="shared" si="126"/>
        <v>213.24784795492491</v>
      </c>
    </row>
    <row r="1237" spans="1:33" s="1" customFormat="1">
      <c r="A1237" s="18">
        <v>39903</v>
      </c>
      <c r="B1237" s="19">
        <v>8199.43</v>
      </c>
      <c r="C1237" s="19">
        <v>8383.74</v>
      </c>
      <c r="D1237" s="19">
        <v>8088.45</v>
      </c>
      <c r="E1237" s="19">
        <v>8109.53</v>
      </c>
      <c r="F1237" s="19">
        <f t="shared" si="122"/>
        <v>-1.560509671953864</v>
      </c>
      <c r="G1237" s="19"/>
      <c r="H1237" s="19"/>
      <c r="I1237" s="19"/>
      <c r="J1237" s="19"/>
      <c r="K1237" s="19"/>
      <c r="L1237" s="19"/>
      <c r="M1237" s="19"/>
      <c r="N1237" s="51">
        <f t="shared" si="123"/>
        <v>-3.7798272841934044</v>
      </c>
      <c r="O1237" s="51">
        <f t="shared" si="124"/>
        <v>5.8879295839082131</v>
      </c>
      <c r="Q1237" s="11">
        <v>39903</v>
      </c>
      <c r="R1237" s="10">
        <v>3110</v>
      </c>
      <c r="S1237" s="10">
        <v>3230</v>
      </c>
      <c r="T1237" s="10">
        <v>3100</v>
      </c>
      <c r="U1237" s="10">
        <v>3120</v>
      </c>
      <c r="V1237" s="10">
        <v>12950500</v>
      </c>
      <c r="W1237" s="10">
        <v>3120</v>
      </c>
      <c r="X1237" s="19">
        <f t="shared" si="125"/>
        <v>-0.64102564102564097</v>
      </c>
      <c r="AF1237" s="51">
        <f t="shared" si="127"/>
        <v>-0.26307634095395416</v>
      </c>
      <c r="AG1237" s="51">
        <f t="shared" si="126"/>
        <v>0.16856822884540304</v>
      </c>
    </row>
    <row r="1238" spans="1:33">
      <c r="A1238" s="12">
        <v>39904</v>
      </c>
      <c r="B1238" s="14">
        <v>8173.36</v>
      </c>
      <c r="C1238" s="14">
        <v>8351.91</v>
      </c>
      <c r="D1238" s="14">
        <v>8084.62</v>
      </c>
      <c r="E1238" s="15">
        <v>8351.91</v>
      </c>
      <c r="F1238" s="19">
        <f t="shared" si="122"/>
        <v>2.9020906595018396</v>
      </c>
      <c r="G1238" s="19"/>
      <c r="H1238" s="19"/>
      <c r="I1238" s="19"/>
      <c r="J1238" s="19"/>
      <c r="K1238" s="19"/>
      <c r="L1238" s="19"/>
      <c r="M1238" s="19"/>
      <c r="N1238" s="51">
        <f t="shared" si="123"/>
        <v>24.512224057465691</v>
      </c>
      <c r="O1238" s="51">
        <f t="shared" si="124"/>
        <v>71.204967125936264</v>
      </c>
      <c r="Q1238" s="12">
        <v>39904</v>
      </c>
      <c r="R1238" s="5">
        <v>3170</v>
      </c>
      <c r="S1238" s="5">
        <v>3290</v>
      </c>
      <c r="T1238" s="5">
        <v>3140</v>
      </c>
      <c r="U1238" s="5">
        <v>3270</v>
      </c>
      <c r="V1238" s="5">
        <v>19782000</v>
      </c>
      <c r="W1238" s="3">
        <v>3270</v>
      </c>
      <c r="X1238" s="19">
        <f t="shared" si="125"/>
        <v>4.5871559633027523</v>
      </c>
      <c r="AF1238" s="51">
        <f t="shared" si="127"/>
        <v>96.539840995459869</v>
      </c>
      <c r="AG1238" s="51">
        <f t="shared" si="126"/>
        <v>442.86916047123083</v>
      </c>
    </row>
    <row r="1239" spans="1:33">
      <c r="A1239" s="12">
        <v>39905</v>
      </c>
      <c r="B1239" s="14">
        <v>8453.73</v>
      </c>
      <c r="C1239" s="14">
        <v>8741.67</v>
      </c>
      <c r="D1239" s="14">
        <v>8449.8700000000008</v>
      </c>
      <c r="E1239" s="15">
        <v>8719.7800000000007</v>
      </c>
      <c r="F1239" s="19">
        <f t="shared" si="122"/>
        <v>4.2187990981423926</v>
      </c>
      <c r="G1239" s="19"/>
      <c r="H1239" s="19"/>
      <c r="I1239" s="19"/>
      <c r="J1239" s="19"/>
      <c r="K1239" s="19"/>
      <c r="L1239" s="19"/>
      <c r="M1239" s="19"/>
      <c r="N1239" s="51">
        <f t="shared" si="123"/>
        <v>75.236119477938473</v>
      </c>
      <c r="O1239" s="51">
        <f t="shared" si="124"/>
        <v>317.61561818178757</v>
      </c>
      <c r="Q1239" s="12">
        <v>39905</v>
      </c>
      <c r="R1239" s="5">
        <v>3400</v>
      </c>
      <c r="S1239" s="5">
        <v>3540</v>
      </c>
      <c r="T1239" s="5">
        <v>3390</v>
      </c>
      <c r="U1239" s="5">
        <v>3450</v>
      </c>
      <c r="V1239" s="5">
        <v>23906500</v>
      </c>
      <c r="W1239" s="3">
        <v>3450</v>
      </c>
      <c r="X1239" s="19">
        <f t="shared" si="125"/>
        <v>5.2173913043478262</v>
      </c>
      <c r="AF1239" s="51">
        <f t="shared" si="127"/>
        <v>142.04537663403582</v>
      </c>
      <c r="AG1239" s="51">
        <f t="shared" si="126"/>
        <v>741.1443523060849</v>
      </c>
    </row>
    <row r="1240" spans="1:33">
      <c r="A1240" s="12">
        <v>39906</v>
      </c>
      <c r="B1240" s="14">
        <v>8814.1</v>
      </c>
      <c r="C1240" s="14">
        <v>8884.6299999999992</v>
      </c>
      <c r="D1240" s="14">
        <v>8697.17</v>
      </c>
      <c r="E1240" s="15">
        <v>8749.84</v>
      </c>
      <c r="F1240" s="19">
        <f t="shared" si="122"/>
        <v>0.34354913918425356</v>
      </c>
      <c r="G1240" s="19"/>
      <c r="H1240" s="19"/>
      <c r="I1240" s="19"/>
      <c r="J1240" s="19"/>
      <c r="K1240" s="19"/>
      <c r="L1240" s="19"/>
      <c r="M1240" s="19"/>
      <c r="N1240" s="51">
        <f t="shared" si="123"/>
        <v>4.1541917554029834E-2</v>
      </c>
      <c r="O1240" s="51">
        <f t="shared" si="124"/>
        <v>1.4387391206530877E-2</v>
      </c>
      <c r="Q1240" s="12">
        <v>39906</v>
      </c>
      <c r="R1240" s="5">
        <v>3680</v>
      </c>
      <c r="S1240" s="5">
        <v>3740</v>
      </c>
      <c r="T1240" s="5">
        <v>3640</v>
      </c>
      <c r="U1240" s="5">
        <v>3700</v>
      </c>
      <c r="V1240" s="5">
        <v>28392200</v>
      </c>
      <c r="W1240" s="3">
        <v>3700</v>
      </c>
      <c r="X1240" s="19">
        <f t="shared" si="125"/>
        <v>6.756756756756757</v>
      </c>
      <c r="AF1240" s="51">
        <f t="shared" si="127"/>
        <v>308.50804336474908</v>
      </c>
      <c r="AG1240" s="51">
        <f t="shared" si="126"/>
        <v>2084.5964242797349</v>
      </c>
    </row>
    <row r="1241" spans="1:33">
      <c r="A1241" s="12">
        <v>39909</v>
      </c>
      <c r="B1241" s="14">
        <v>8856.84</v>
      </c>
      <c r="C1241" s="14">
        <v>8992.06</v>
      </c>
      <c r="D1241" s="14">
        <v>8812.36</v>
      </c>
      <c r="E1241" s="15">
        <v>8857.93</v>
      </c>
      <c r="F1241" s="19">
        <f t="shared" si="122"/>
        <v>1.2202625218307228</v>
      </c>
      <c r="G1241" s="19"/>
      <c r="H1241" s="19"/>
      <c r="I1241" s="19"/>
      <c r="J1241" s="19"/>
      <c r="K1241" s="19"/>
      <c r="L1241" s="19"/>
      <c r="M1241" s="19"/>
      <c r="N1241" s="51">
        <f t="shared" si="123"/>
        <v>1.8294905654382054</v>
      </c>
      <c r="O1241" s="51">
        <f t="shared" si="124"/>
        <v>2.2375542083645898</v>
      </c>
      <c r="Q1241" s="12">
        <v>39909</v>
      </c>
      <c r="R1241" s="5">
        <v>3800</v>
      </c>
      <c r="S1241" s="5">
        <v>3820</v>
      </c>
      <c r="T1241" s="5">
        <v>3730</v>
      </c>
      <c r="U1241" s="5">
        <v>3740</v>
      </c>
      <c r="V1241" s="5">
        <v>18452800</v>
      </c>
      <c r="W1241" s="3">
        <v>3740</v>
      </c>
      <c r="X1241" s="19">
        <f t="shared" si="125"/>
        <v>1.0695187165775399</v>
      </c>
      <c r="AF1241" s="51">
        <f t="shared" si="127"/>
        <v>1.2243098870648101</v>
      </c>
      <c r="AG1241" s="51">
        <f t="shared" si="126"/>
        <v>1.3097502065449258</v>
      </c>
    </row>
    <row r="1242" spans="1:33">
      <c r="A1242" s="12">
        <v>39910</v>
      </c>
      <c r="B1242" s="14">
        <v>8838.66</v>
      </c>
      <c r="C1242" s="14">
        <v>8884.4500000000007</v>
      </c>
      <c r="D1242" s="14">
        <v>8778.92</v>
      </c>
      <c r="E1242" s="15">
        <v>8832.85</v>
      </c>
      <c r="F1242" s="19">
        <f t="shared" si="122"/>
        <v>-0.28394006464504579</v>
      </c>
      <c r="G1242" s="19"/>
      <c r="H1242" s="19"/>
      <c r="I1242" s="19"/>
      <c r="J1242" s="19"/>
      <c r="K1242" s="19"/>
      <c r="L1242" s="19"/>
      <c r="M1242" s="19"/>
      <c r="N1242" s="51">
        <f t="shared" si="123"/>
        <v>-2.2224753775305833E-2</v>
      </c>
      <c r="O1242" s="51">
        <f t="shared" si="124"/>
        <v>6.2485983659850272E-3</v>
      </c>
      <c r="Q1242" s="12">
        <v>39910</v>
      </c>
      <c r="R1242" s="5">
        <v>3720</v>
      </c>
      <c r="S1242" s="5">
        <v>3780</v>
      </c>
      <c r="T1242" s="5">
        <v>3710</v>
      </c>
      <c r="U1242" s="5">
        <v>3740</v>
      </c>
      <c r="V1242" s="5">
        <v>12122900</v>
      </c>
      <c r="W1242" s="3">
        <v>3740</v>
      </c>
      <c r="X1242" s="19">
        <f t="shared" si="125"/>
        <v>0</v>
      </c>
      <c r="AF1242" s="51">
        <f t="shared" si="127"/>
        <v>1.9205286566845341E-11</v>
      </c>
      <c r="AG1242" s="51">
        <f t="shared" si="126"/>
        <v>5.1431326109964725E-15</v>
      </c>
    </row>
    <row r="1243" spans="1:33">
      <c r="A1243" s="12">
        <v>39911</v>
      </c>
      <c r="B1243" s="14">
        <v>8746.73</v>
      </c>
      <c r="C1243" s="14">
        <v>8765.64</v>
      </c>
      <c r="D1243" s="14">
        <v>8556.75</v>
      </c>
      <c r="E1243" s="15">
        <v>8595.01</v>
      </c>
      <c r="F1243" s="19">
        <f t="shared" si="122"/>
        <v>-2.7671870073449614</v>
      </c>
      <c r="G1243" s="19"/>
      <c r="H1243" s="19"/>
      <c r="I1243" s="19"/>
      <c r="J1243" s="19"/>
      <c r="K1243" s="19"/>
      <c r="L1243" s="19"/>
      <c r="M1243" s="19"/>
      <c r="N1243" s="51">
        <f t="shared" si="123"/>
        <v>-21.125330890134222</v>
      </c>
      <c r="O1243" s="51">
        <f t="shared" si="124"/>
        <v>58.398903584027082</v>
      </c>
      <c r="Q1243" s="12">
        <v>39911</v>
      </c>
      <c r="R1243" s="5">
        <v>3660</v>
      </c>
      <c r="S1243" s="5">
        <v>3810</v>
      </c>
      <c r="T1243" s="5">
        <v>3630</v>
      </c>
      <c r="U1243" s="5">
        <v>3750</v>
      </c>
      <c r="V1243" s="5">
        <v>19431600</v>
      </c>
      <c r="W1243" s="3">
        <v>3750</v>
      </c>
      <c r="X1243" s="19">
        <f t="shared" si="125"/>
        <v>0.26666666666666666</v>
      </c>
      <c r="AF1243" s="51">
        <f t="shared" si="127"/>
        <v>1.9020150542236498E-2</v>
      </c>
      <c r="AG1243" s="51">
        <f t="shared" si="126"/>
        <v>5.0771336981957878E-3</v>
      </c>
    </row>
    <row r="1244" spans="1:33">
      <c r="A1244" s="12">
        <v>39912</v>
      </c>
      <c r="B1244" s="14">
        <v>8665.16</v>
      </c>
      <c r="C1244" s="14">
        <v>8920.86</v>
      </c>
      <c r="D1244" s="14">
        <v>8664.26</v>
      </c>
      <c r="E1244" s="15">
        <v>8916.06</v>
      </c>
      <c r="F1244" s="19">
        <f t="shared" si="122"/>
        <v>3.6008057370632245</v>
      </c>
      <c r="G1244" s="19"/>
      <c r="H1244" s="19"/>
      <c r="I1244" s="19"/>
      <c r="J1244" s="19"/>
      <c r="K1244" s="19"/>
      <c r="L1244" s="19"/>
      <c r="M1244" s="19"/>
      <c r="N1244" s="51">
        <f t="shared" si="123"/>
        <v>46.795753669965372</v>
      </c>
      <c r="O1244" s="51">
        <f t="shared" si="124"/>
        <v>168.63275228839348</v>
      </c>
      <c r="Q1244" s="12">
        <v>39912</v>
      </c>
      <c r="R1244" s="5">
        <v>3800</v>
      </c>
      <c r="S1244" s="5">
        <v>3910</v>
      </c>
      <c r="T1244" s="5">
        <v>3800</v>
      </c>
      <c r="U1244" s="5">
        <v>3910</v>
      </c>
      <c r="V1244" s="5">
        <v>16441200</v>
      </c>
      <c r="W1244" s="3">
        <v>3910</v>
      </c>
      <c r="X1244" s="19">
        <f t="shared" si="125"/>
        <v>4.0920716112531972</v>
      </c>
      <c r="AF1244" s="51">
        <f t="shared" si="127"/>
        <v>68.535397767931528</v>
      </c>
      <c r="AG1244" s="51">
        <f t="shared" si="126"/>
        <v>280.47010919770247</v>
      </c>
    </row>
    <row r="1245" spans="1:33">
      <c r="A1245" s="12">
        <v>39913</v>
      </c>
      <c r="B1245" s="14">
        <v>9041.23</v>
      </c>
      <c r="C1245" s="14">
        <v>9068.7999999999993</v>
      </c>
      <c r="D1245" s="14">
        <v>8856.69</v>
      </c>
      <c r="E1245" s="15">
        <v>8964.11</v>
      </c>
      <c r="F1245" s="19">
        <f t="shared" si="122"/>
        <v>0.53602644322750492</v>
      </c>
      <c r="G1245" s="19"/>
      <c r="H1245" s="19"/>
      <c r="I1245" s="19"/>
      <c r="J1245" s="19"/>
      <c r="K1245" s="19"/>
      <c r="L1245" s="19"/>
      <c r="M1245" s="19"/>
      <c r="N1245" s="51">
        <f t="shared" si="123"/>
        <v>0.15642668309680061</v>
      </c>
      <c r="O1245" s="51">
        <f t="shared" si="124"/>
        <v>8.4284513050481624E-2</v>
      </c>
      <c r="Q1245" s="12">
        <v>39913</v>
      </c>
      <c r="R1245" s="5">
        <v>4000</v>
      </c>
      <c r="S1245" s="5">
        <v>4000</v>
      </c>
      <c r="T1245" s="5">
        <v>3870</v>
      </c>
      <c r="U1245" s="5">
        <v>3910</v>
      </c>
      <c r="V1245" s="5">
        <v>16665300</v>
      </c>
      <c r="W1245" s="3">
        <v>3910</v>
      </c>
      <c r="X1245" s="19">
        <f t="shared" si="125"/>
        <v>0</v>
      </c>
      <c r="AF1245" s="51">
        <f t="shared" si="127"/>
        <v>1.9205286566845341E-11</v>
      </c>
      <c r="AG1245" s="51">
        <f t="shared" si="126"/>
        <v>5.1431326109964725E-15</v>
      </c>
    </row>
    <row r="1246" spans="1:33">
      <c r="A1246" s="12">
        <v>39916</v>
      </c>
      <c r="B1246" s="14">
        <v>8930.35</v>
      </c>
      <c r="C1246" s="14">
        <v>9024.4500000000007</v>
      </c>
      <c r="D1246" s="14">
        <v>8888.1</v>
      </c>
      <c r="E1246" s="15">
        <v>8924.43</v>
      </c>
      <c r="F1246" s="19">
        <f t="shared" si="122"/>
        <v>-0.44462223357682551</v>
      </c>
      <c r="G1246" s="19"/>
      <c r="H1246" s="19"/>
      <c r="I1246" s="19"/>
      <c r="J1246" s="19"/>
      <c r="K1246" s="19"/>
      <c r="L1246" s="19"/>
      <c r="M1246" s="19"/>
      <c r="N1246" s="51">
        <f t="shared" si="123"/>
        <v>-8.6255429039780729E-2</v>
      </c>
      <c r="O1246" s="51">
        <f t="shared" si="124"/>
        <v>3.8110845716492966E-2</v>
      </c>
      <c r="Q1246" s="12">
        <v>39916</v>
      </c>
      <c r="R1246" s="5">
        <v>3870</v>
      </c>
      <c r="S1246" s="5">
        <v>3970</v>
      </c>
      <c r="T1246" s="5">
        <v>3860</v>
      </c>
      <c r="U1246" s="5">
        <v>3940</v>
      </c>
      <c r="V1246" s="5">
        <v>7405300</v>
      </c>
      <c r="W1246" s="3">
        <v>3940</v>
      </c>
      <c r="X1246" s="19">
        <f t="shared" si="125"/>
        <v>0.76142131979695438</v>
      </c>
      <c r="AF1246" s="51">
        <f t="shared" si="127"/>
        <v>0.44190941282113017</v>
      </c>
      <c r="AG1246" s="51">
        <f t="shared" si="126"/>
        <v>0.33659759068926687</v>
      </c>
    </row>
    <row r="1247" spans="1:33">
      <c r="A1247" s="12">
        <v>39917</v>
      </c>
      <c r="B1247" s="14">
        <v>8955.9</v>
      </c>
      <c r="C1247" s="14">
        <v>8961.73</v>
      </c>
      <c r="D1247" s="14">
        <v>8749.92</v>
      </c>
      <c r="E1247" s="15">
        <v>8842.68</v>
      </c>
      <c r="F1247" s="19">
        <f t="shared" si="122"/>
        <v>-0.92449347935241355</v>
      </c>
      <c r="G1247" s="19"/>
      <c r="H1247" s="19"/>
      <c r="I1247" s="19"/>
      <c r="J1247" s="19"/>
      <c r="K1247" s="19"/>
      <c r="L1247" s="19"/>
      <c r="M1247" s="19"/>
      <c r="N1247" s="51">
        <f t="shared" si="123"/>
        <v>-0.78303380551351998</v>
      </c>
      <c r="O1247" s="51">
        <f t="shared" si="124"/>
        <v>0.72172876715174084</v>
      </c>
      <c r="Q1247" s="12">
        <v>39917</v>
      </c>
      <c r="R1247" s="5">
        <v>3910</v>
      </c>
      <c r="S1247" s="5">
        <v>3920</v>
      </c>
      <c r="T1247" s="5">
        <v>3770</v>
      </c>
      <c r="U1247" s="5">
        <v>3800</v>
      </c>
      <c r="V1247" s="5">
        <v>13504600</v>
      </c>
      <c r="W1247" s="3">
        <v>3800</v>
      </c>
      <c r="X1247" s="19">
        <f t="shared" si="125"/>
        <v>-3.6842105263157889</v>
      </c>
      <c r="AF1247" s="51">
        <f t="shared" si="127"/>
        <v>-49.996385701106277</v>
      </c>
      <c r="AG1247" s="51">
        <f t="shared" si="126"/>
        <v>184.18382155795206</v>
      </c>
    </row>
    <row r="1248" spans="1:33">
      <c r="A1248" s="12">
        <v>39918</v>
      </c>
      <c r="B1248" s="14">
        <v>8777.68</v>
      </c>
      <c r="C1248" s="14">
        <v>8800.52</v>
      </c>
      <c r="D1248" s="14">
        <v>8681.0300000000007</v>
      </c>
      <c r="E1248" s="15">
        <v>8742.9599999999991</v>
      </c>
      <c r="F1248" s="19">
        <f t="shared" si="122"/>
        <v>-1.140574816766875</v>
      </c>
      <c r="G1248" s="19"/>
      <c r="H1248" s="19"/>
      <c r="I1248" s="19"/>
      <c r="J1248" s="19"/>
      <c r="K1248" s="19"/>
      <c r="L1248" s="19"/>
      <c r="M1248" s="19"/>
      <c r="N1248" s="51">
        <f t="shared" si="123"/>
        <v>-1.4729429834234813</v>
      </c>
      <c r="O1248" s="51">
        <f t="shared" si="124"/>
        <v>1.6758992807788526</v>
      </c>
      <c r="Q1248" s="12">
        <v>39918</v>
      </c>
      <c r="R1248" s="5">
        <v>3770</v>
      </c>
      <c r="S1248" s="5">
        <v>3800</v>
      </c>
      <c r="T1248" s="5">
        <v>3700</v>
      </c>
      <c r="U1248" s="5">
        <v>3800</v>
      </c>
      <c r="V1248" s="5">
        <v>13534200</v>
      </c>
      <c r="W1248" s="3">
        <v>3800</v>
      </c>
      <c r="X1248" s="19">
        <f t="shared" si="125"/>
        <v>0</v>
      </c>
      <c r="AF1248" s="51">
        <f t="shared" si="127"/>
        <v>1.9205286566845341E-11</v>
      </c>
      <c r="AG1248" s="51">
        <f t="shared" si="126"/>
        <v>5.1431326109964725E-15</v>
      </c>
    </row>
    <row r="1249" spans="1:33">
      <c r="A1249" s="12">
        <v>39919</v>
      </c>
      <c r="B1249" s="14">
        <v>8848.43</v>
      </c>
      <c r="C1249" s="5">
        <v>9030</v>
      </c>
      <c r="D1249" s="14">
        <v>8720.6200000000008</v>
      </c>
      <c r="E1249" s="15">
        <v>8755.26</v>
      </c>
      <c r="F1249" s="19">
        <f t="shared" si="122"/>
        <v>0.14048697582939959</v>
      </c>
      <c r="G1249" s="19"/>
      <c r="H1249" s="19"/>
      <c r="I1249" s="19"/>
      <c r="J1249" s="19"/>
      <c r="K1249" s="19"/>
      <c r="L1249" s="19"/>
      <c r="M1249" s="19"/>
      <c r="N1249" s="51">
        <f t="shared" si="123"/>
        <v>2.9409339578997619E-3</v>
      </c>
      <c r="O1249" s="51">
        <f t="shared" si="124"/>
        <v>4.2135391098076192E-4</v>
      </c>
      <c r="Q1249" s="12">
        <v>39919</v>
      </c>
      <c r="R1249" s="5">
        <v>3830</v>
      </c>
      <c r="S1249" s="5">
        <v>3880</v>
      </c>
      <c r="T1249" s="5">
        <v>3700</v>
      </c>
      <c r="U1249" s="5">
        <v>3710</v>
      </c>
      <c r="V1249" s="5">
        <v>16000800</v>
      </c>
      <c r="W1249" s="3">
        <v>3710</v>
      </c>
      <c r="X1249" s="19">
        <f t="shared" si="125"/>
        <v>-2.4258760107816713</v>
      </c>
      <c r="AF1249" s="51">
        <f t="shared" si="127"/>
        <v>-14.271248334619811</v>
      </c>
      <c r="AG1249" s="51">
        <f t="shared" si="126"/>
        <v>34.616457170608712</v>
      </c>
    </row>
    <row r="1250" spans="1:33">
      <c r="A1250" s="12">
        <v>39920</v>
      </c>
      <c r="B1250" s="14">
        <v>8854.33</v>
      </c>
      <c r="C1250" s="14">
        <v>8953.34</v>
      </c>
      <c r="D1250" s="14">
        <v>8834.6299999999992</v>
      </c>
      <c r="E1250" s="15">
        <v>8907.58</v>
      </c>
      <c r="F1250" s="19">
        <f t="shared" si="122"/>
        <v>1.7100042884823905</v>
      </c>
      <c r="G1250" s="19"/>
      <c r="H1250" s="19"/>
      <c r="I1250" s="19"/>
      <c r="J1250" s="19"/>
      <c r="K1250" s="19"/>
      <c r="L1250" s="19"/>
      <c r="M1250" s="19"/>
      <c r="N1250" s="51">
        <f t="shared" si="123"/>
        <v>5.02472088161195</v>
      </c>
      <c r="O1250" s="51">
        <f t="shared" si="124"/>
        <v>8.6062889443265451</v>
      </c>
      <c r="Q1250" s="12">
        <v>39920</v>
      </c>
      <c r="R1250" s="5">
        <v>3810</v>
      </c>
      <c r="S1250" s="5">
        <v>3850</v>
      </c>
      <c r="T1250" s="5">
        <v>3790</v>
      </c>
      <c r="U1250" s="5">
        <v>3820</v>
      </c>
      <c r="V1250" s="5">
        <v>10049200</v>
      </c>
      <c r="W1250" s="3">
        <v>3820</v>
      </c>
      <c r="X1250" s="19">
        <f t="shared" si="125"/>
        <v>2.8795811518324608</v>
      </c>
      <c r="AF1250" s="51">
        <f t="shared" si="127"/>
        <v>23.884113579483074</v>
      </c>
      <c r="AG1250" s="51">
        <f t="shared" si="126"/>
        <v>68.782639403682367</v>
      </c>
    </row>
    <row r="1251" spans="1:33">
      <c r="A1251" s="12">
        <v>39923</v>
      </c>
      <c r="B1251" s="14">
        <v>8899.59</v>
      </c>
      <c r="C1251" s="14">
        <v>8933.7999999999993</v>
      </c>
      <c r="D1251" s="14">
        <v>8813.7199999999993</v>
      </c>
      <c r="E1251" s="15">
        <v>8924.75</v>
      </c>
      <c r="F1251" s="19">
        <f t="shared" si="122"/>
        <v>0.19238634135410038</v>
      </c>
      <c r="G1251" s="19"/>
      <c r="H1251" s="19"/>
      <c r="I1251" s="19"/>
      <c r="J1251" s="19"/>
      <c r="K1251" s="19"/>
      <c r="L1251" s="19"/>
      <c r="M1251" s="19"/>
      <c r="N1251" s="51">
        <f t="shared" si="123"/>
        <v>7.4344570638468846E-3</v>
      </c>
      <c r="O1251" s="51">
        <f t="shared" si="124"/>
        <v>1.450994201252069E-3</v>
      </c>
      <c r="Q1251" s="12">
        <v>39923</v>
      </c>
      <c r="R1251" s="5">
        <v>3830</v>
      </c>
      <c r="S1251" s="5">
        <v>3890</v>
      </c>
      <c r="T1251" s="5">
        <v>3760</v>
      </c>
      <c r="U1251" s="5">
        <v>3870</v>
      </c>
      <c r="V1251" s="5">
        <v>8297600</v>
      </c>
      <c r="W1251" s="3">
        <v>3870</v>
      </c>
      <c r="X1251" s="19">
        <f t="shared" si="125"/>
        <v>1.2919896640826873</v>
      </c>
      <c r="AF1251" s="51">
        <f t="shared" si="127"/>
        <v>2.1579786602708912</v>
      </c>
      <c r="AG1251" s="51">
        <f t="shared" si="126"/>
        <v>2.788664026219787</v>
      </c>
    </row>
    <row r="1252" spans="1:33">
      <c r="A1252" s="12">
        <v>39924</v>
      </c>
      <c r="B1252" s="14">
        <v>8802.09</v>
      </c>
      <c r="C1252" s="14">
        <v>8802.09</v>
      </c>
      <c r="D1252" s="14">
        <v>8612.76</v>
      </c>
      <c r="E1252" s="15">
        <v>8711.33</v>
      </c>
      <c r="F1252" s="19">
        <f t="shared" si="122"/>
        <v>-2.449912929483788</v>
      </c>
      <c r="G1252" s="19"/>
      <c r="H1252" s="19"/>
      <c r="I1252" s="19"/>
      <c r="J1252" s="19"/>
      <c r="K1252" s="19"/>
      <c r="L1252" s="19"/>
      <c r="M1252" s="19"/>
      <c r="N1252" s="51">
        <f t="shared" si="123"/>
        <v>-14.654463789306433</v>
      </c>
      <c r="O1252" s="51">
        <f t="shared" si="124"/>
        <v>35.861345178577153</v>
      </c>
      <c r="Q1252" s="12">
        <v>39924</v>
      </c>
      <c r="R1252" s="5">
        <v>3710</v>
      </c>
      <c r="S1252" s="5">
        <v>3750</v>
      </c>
      <c r="T1252" s="5">
        <v>3680</v>
      </c>
      <c r="U1252" s="5">
        <v>3720</v>
      </c>
      <c r="V1252" s="5">
        <v>12599600</v>
      </c>
      <c r="W1252" s="3">
        <v>3720</v>
      </c>
      <c r="X1252" s="19">
        <f t="shared" si="125"/>
        <v>-4.032258064516129</v>
      </c>
      <c r="AF1252" s="51">
        <f t="shared" si="127"/>
        <v>-65.547846068692095</v>
      </c>
      <c r="AG1252" s="51">
        <f t="shared" si="126"/>
        <v>264.28827735617693</v>
      </c>
    </row>
    <row r="1253" spans="1:33">
      <c r="A1253" s="12">
        <v>39925</v>
      </c>
      <c r="B1253" s="14">
        <v>8777.5300000000007</v>
      </c>
      <c r="C1253" s="14">
        <v>8802.9</v>
      </c>
      <c r="D1253" s="14">
        <v>8683.27</v>
      </c>
      <c r="E1253" s="15">
        <v>8727.2999999999993</v>
      </c>
      <c r="F1253" s="19">
        <f t="shared" si="122"/>
        <v>0.18298901149266494</v>
      </c>
      <c r="G1253" s="19"/>
      <c r="H1253" s="19"/>
      <c r="I1253" s="19"/>
      <c r="J1253" s="19"/>
      <c r="K1253" s="19"/>
      <c r="L1253" s="19"/>
      <c r="M1253" s="19"/>
      <c r="N1253" s="51">
        <f t="shared" si="123"/>
        <v>6.4114469134202668E-3</v>
      </c>
      <c r="O1253" s="51">
        <f t="shared" si="124"/>
        <v>1.1910812852797682E-3</v>
      </c>
      <c r="Q1253" s="12">
        <v>39925</v>
      </c>
      <c r="R1253" s="5">
        <v>3750</v>
      </c>
      <c r="S1253" s="5">
        <v>3770</v>
      </c>
      <c r="T1253" s="5">
        <v>3690</v>
      </c>
      <c r="U1253" s="5">
        <v>3760</v>
      </c>
      <c r="V1253" s="5">
        <v>7571700</v>
      </c>
      <c r="W1253" s="3">
        <v>3760</v>
      </c>
      <c r="X1253" s="19">
        <f t="shared" si="125"/>
        <v>1.0638297872340425</v>
      </c>
      <c r="AF1253" s="51">
        <f t="shared" si="127"/>
        <v>1.2048816011222854</v>
      </c>
      <c r="AG1253" s="51">
        <f t="shared" si="126"/>
        <v>1.2821116019509677</v>
      </c>
    </row>
    <row r="1254" spans="1:33">
      <c r="A1254" s="12">
        <v>39926</v>
      </c>
      <c r="B1254" s="14">
        <v>8776.94</v>
      </c>
      <c r="C1254" s="14">
        <v>8860.5499999999993</v>
      </c>
      <c r="D1254" s="14">
        <v>8647.7999999999993</v>
      </c>
      <c r="E1254" s="15">
        <v>8847.01</v>
      </c>
      <c r="F1254" s="19">
        <f t="shared" si="122"/>
        <v>1.3531125205012873</v>
      </c>
      <c r="G1254" s="19"/>
      <c r="H1254" s="19"/>
      <c r="I1254" s="19"/>
      <c r="J1254" s="19"/>
      <c r="K1254" s="19"/>
      <c r="L1254" s="19"/>
      <c r="M1254" s="19"/>
      <c r="N1254" s="51">
        <f t="shared" si="123"/>
        <v>2.492761683269924</v>
      </c>
      <c r="O1254" s="51">
        <f t="shared" si="124"/>
        <v>3.3799298026111324</v>
      </c>
      <c r="Q1254" s="12">
        <v>39926</v>
      </c>
      <c r="R1254" s="5">
        <v>3870</v>
      </c>
      <c r="S1254" s="5">
        <v>3920</v>
      </c>
      <c r="T1254" s="5">
        <v>3800</v>
      </c>
      <c r="U1254" s="5">
        <v>3890</v>
      </c>
      <c r="V1254" s="5">
        <v>16184600</v>
      </c>
      <c r="W1254" s="3">
        <v>3890</v>
      </c>
      <c r="X1254" s="19">
        <f t="shared" si="125"/>
        <v>3.3419023136246784</v>
      </c>
      <c r="AF1254" s="51">
        <f t="shared" si="127"/>
        <v>37.332377881735511</v>
      </c>
      <c r="AG1254" s="51">
        <f t="shared" si="126"/>
        <v>124.77115754303762</v>
      </c>
    </row>
    <row r="1255" spans="1:33">
      <c r="A1255" s="12">
        <v>39927</v>
      </c>
      <c r="B1255" s="14">
        <v>8832.1</v>
      </c>
      <c r="C1255" s="14">
        <v>8852.83</v>
      </c>
      <c r="D1255" s="14">
        <v>8694.92</v>
      </c>
      <c r="E1255" s="15">
        <v>8707.99</v>
      </c>
      <c r="F1255" s="19">
        <f t="shared" si="122"/>
        <v>-1.5964648558392975</v>
      </c>
      <c r="G1255" s="19"/>
      <c r="H1255" s="19"/>
      <c r="I1255" s="19"/>
      <c r="J1255" s="19"/>
      <c r="K1255" s="19"/>
      <c r="L1255" s="19"/>
      <c r="M1255" s="19"/>
      <c r="N1255" s="51">
        <f t="shared" si="123"/>
        <v>-4.0476514978470703</v>
      </c>
      <c r="O1255" s="51">
        <f t="shared" si="124"/>
        <v>6.4506599783626513</v>
      </c>
      <c r="Q1255" s="12">
        <v>39927</v>
      </c>
      <c r="R1255" s="5">
        <v>3930</v>
      </c>
      <c r="S1255" s="5">
        <v>3930</v>
      </c>
      <c r="T1255" s="5">
        <v>3810</v>
      </c>
      <c r="U1255" s="5">
        <v>3810</v>
      </c>
      <c r="V1255" s="5">
        <v>10150000</v>
      </c>
      <c r="W1255" s="3">
        <v>3810</v>
      </c>
      <c r="X1255" s="19">
        <f t="shared" si="125"/>
        <v>-2.0997375328083989</v>
      </c>
      <c r="AF1255" s="51">
        <f t="shared" si="127"/>
        <v>-9.2539863660579584</v>
      </c>
      <c r="AG1255" s="51">
        <f t="shared" si="126"/>
        <v>19.428464304143052</v>
      </c>
    </row>
    <row r="1256" spans="1:33">
      <c r="A1256" s="12">
        <v>39930</v>
      </c>
      <c r="B1256" s="14">
        <v>8783.34</v>
      </c>
      <c r="C1256" s="14">
        <v>8840.5300000000007</v>
      </c>
      <c r="D1256" s="14">
        <v>8648.51</v>
      </c>
      <c r="E1256" s="15">
        <v>8726.34</v>
      </c>
      <c r="F1256" s="19">
        <f t="shared" si="122"/>
        <v>0.21028289065060912</v>
      </c>
      <c r="G1256" s="19"/>
      <c r="H1256" s="19"/>
      <c r="I1256" s="19"/>
      <c r="J1256" s="19"/>
      <c r="K1256" s="19"/>
      <c r="L1256" s="19"/>
      <c r="M1256" s="19"/>
      <c r="N1256" s="51">
        <f t="shared" si="123"/>
        <v>9.6728631249825454E-3</v>
      </c>
      <c r="O1256" s="51">
        <f t="shared" si="124"/>
        <v>2.0609781609621952E-3</v>
      </c>
      <c r="Q1256" s="12">
        <v>39930</v>
      </c>
      <c r="R1256" s="5">
        <v>3860</v>
      </c>
      <c r="S1256" s="5">
        <v>3880</v>
      </c>
      <c r="T1256" s="5">
        <v>3760</v>
      </c>
      <c r="U1256" s="5">
        <v>3790</v>
      </c>
      <c r="V1256" s="5">
        <v>10529800</v>
      </c>
      <c r="W1256" s="3">
        <v>3790</v>
      </c>
      <c r="X1256" s="19">
        <f t="shared" si="125"/>
        <v>-0.52770448548812665</v>
      </c>
      <c r="AF1256" s="51">
        <f t="shared" si="127"/>
        <v>-0.14672732711691377</v>
      </c>
      <c r="AG1256" s="51">
        <f t="shared" si="126"/>
        <v>7.7389375414600198E-2</v>
      </c>
    </row>
    <row r="1257" spans="1:33">
      <c r="A1257" s="12">
        <v>39931</v>
      </c>
      <c r="B1257" s="14">
        <v>8678.2800000000007</v>
      </c>
      <c r="C1257" s="14">
        <v>8808.64</v>
      </c>
      <c r="D1257" s="14">
        <v>8493.77</v>
      </c>
      <c r="E1257" s="15">
        <v>8493.77</v>
      </c>
      <c r="F1257" s="19">
        <f t="shared" si="122"/>
        <v>-2.7381245312740949</v>
      </c>
      <c r="G1257" s="19"/>
      <c r="H1257" s="19"/>
      <c r="I1257" s="19"/>
      <c r="J1257" s="19"/>
      <c r="K1257" s="19"/>
      <c r="L1257" s="19"/>
      <c r="M1257" s="19"/>
      <c r="N1257" s="51">
        <f t="shared" si="123"/>
        <v>-20.466031876408838</v>
      </c>
      <c r="O1257" s="51">
        <f t="shared" si="124"/>
        <v>55.981542615677895</v>
      </c>
      <c r="Q1257" s="12">
        <v>39931</v>
      </c>
      <c r="R1257" s="5">
        <v>3740</v>
      </c>
      <c r="S1257" s="5">
        <v>3860</v>
      </c>
      <c r="T1257" s="5">
        <v>3660</v>
      </c>
      <c r="U1257" s="5">
        <v>3660</v>
      </c>
      <c r="V1257" s="5">
        <v>14045300</v>
      </c>
      <c r="W1257" s="3">
        <v>3660</v>
      </c>
      <c r="X1257" s="19">
        <f t="shared" si="125"/>
        <v>-3.5519125683060109</v>
      </c>
      <c r="AF1257" s="51">
        <f t="shared" si="127"/>
        <v>-44.801088478215163</v>
      </c>
      <c r="AG1257" s="51">
        <f t="shared" si="126"/>
        <v>159.11755160868273</v>
      </c>
    </row>
    <row r="1258" spans="1:33">
      <c r="A1258" s="12">
        <v>39933</v>
      </c>
      <c r="B1258" s="14">
        <v>8615.4500000000007</v>
      </c>
      <c r="C1258" s="14">
        <v>8844.77</v>
      </c>
      <c r="D1258" s="14">
        <v>8615.4500000000007</v>
      </c>
      <c r="E1258" s="15">
        <v>8828.26</v>
      </c>
      <c r="F1258" s="19">
        <f t="shared" si="122"/>
        <v>3.7888553350263789</v>
      </c>
      <c r="G1258" s="19"/>
      <c r="H1258" s="19"/>
      <c r="I1258" s="19"/>
      <c r="J1258" s="19"/>
      <c r="K1258" s="19"/>
      <c r="L1258" s="19"/>
      <c r="M1258" s="19"/>
      <c r="N1258" s="51">
        <f t="shared" si="123"/>
        <v>54.510662622748789</v>
      </c>
      <c r="O1258" s="51">
        <f t="shared" si="124"/>
        <v>206.68483620962712</v>
      </c>
      <c r="Q1258" s="12">
        <v>39933</v>
      </c>
      <c r="R1258" s="5">
        <v>3800</v>
      </c>
      <c r="S1258" s="5">
        <v>3890</v>
      </c>
      <c r="T1258" s="5">
        <v>3790</v>
      </c>
      <c r="U1258" s="5">
        <v>3850</v>
      </c>
      <c r="V1258" s="5">
        <v>14216000</v>
      </c>
      <c r="W1258" s="3">
        <v>3850</v>
      </c>
      <c r="X1258" s="19">
        <f t="shared" si="125"/>
        <v>4.9350649350649354</v>
      </c>
      <c r="AF1258" s="51">
        <f t="shared" si="127"/>
        <v>120.21241236394002</v>
      </c>
      <c r="AG1258" s="51">
        <f t="shared" si="126"/>
        <v>593.28825363090266</v>
      </c>
    </row>
    <row r="1259" spans="1:33">
      <c r="A1259" s="12">
        <v>39934</v>
      </c>
      <c r="B1259" s="14">
        <v>8848.84</v>
      </c>
      <c r="C1259" s="14">
        <v>9017.32</v>
      </c>
      <c r="D1259" s="14">
        <v>8827.1299999999992</v>
      </c>
      <c r="E1259" s="15">
        <v>8977.3700000000008</v>
      </c>
      <c r="F1259" s="19">
        <f t="shared" si="122"/>
        <v>1.6609541547246083</v>
      </c>
      <c r="G1259" s="19"/>
      <c r="H1259" s="19"/>
      <c r="I1259" s="19"/>
      <c r="J1259" s="19"/>
      <c r="K1259" s="19"/>
      <c r="L1259" s="19"/>
      <c r="M1259" s="19"/>
      <c r="N1259" s="51">
        <f t="shared" si="123"/>
        <v>4.6052779126795844</v>
      </c>
      <c r="O1259" s="51">
        <f t="shared" si="124"/>
        <v>7.6619819522240942</v>
      </c>
      <c r="Q1259" s="12">
        <v>39934</v>
      </c>
      <c r="R1259" s="5">
        <v>3860</v>
      </c>
      <c r="S1259" s="5">
        <v>3910</v>
      </c>
      <c r="T1259" s="5">
        <v>3830</v>
      </c>
      <c r="U1259" s="5">
        <v>3900</v>
      </c>
      <c r="V1259" s="5">
        <v>9058400</v>
      </c>
      <c r="W1259" s="3">
        <v>3900</v>
      </c>
      <c r="X1259" s="19">
        <f t="shared" si="125"/>
        <v>1.2820512820512819</v>
      </c>
      <c r="AF1259" s="51">
        <f t="shared" si="127"/>
        <v>2.1085714055557188</v>
      </c>
      <c r="AG1259" s="51">
        <f t="shared" si="126"/>
        <v>2.7038613444763202</v>
      </c>
    </row>
    <row r="1260" spans="1:33">
      <c r="A1260" s="12">
        <v>39940</v>
      </c>
      <c r="B1260" s="14">
        <v>9102.35</v>
      </c>
      <c r="C1260" s="14">
        <v>9385.7000000000007</v>
      </c>
      <c r="D1260" s="14">
        <v>9100.11</v>
      </c>
      <c r="E1260" s="15">
        <v>9385.7000000000007</v>
      </c>
      <c r="F1260" s="19">
        <f t="shared" si="122"/>
        <v>4.3505545670541341</v>
      </c>
      <c r="G1260" s="19"/>
      <c r="H1260" s="19"/>
      <c r="I1260" s="19"/>
      <c r="J1260" s="19"/>
      <c r="K1260" s="19"/>
      <c r="L1260" s="19"/>
      <c r="M1260" s="19"/>
      <c r="N1260" s="51">
        <f t="shared" si="123"/>
        <v>82.50260896521101</v>
      </c>
      <c r="O1260" s="51">
        <f t="shared" si="124"/>
        <v>359.16188579698849</v>
      </c>
      <c r="Q1260" s="12">
        <v>39940</v>
      </c>
      <c r="R1260" s="5">
        <v>4060</v>
      </c>
      <c r="S1260" s="5">
        <v>4080</v>
      </c>
      <c r="T1260" s="5">
        <v>3970</v>
      </c>
      <c r="U1260" s="5">
        <v>4040</v>
      </c>
      <c r="V1260" s="5">
        <v>16503200</v>
      </c>
      <c r="W1260" s="3">
        <v>4040</v>
      </c>
      <c r="X1260" s="19">
        <f t="shared" si="125"/>
        <v>3.4653465346534658</v>
      </c>
      <c r="AF1260" s="51">
        <f t="shared" si="127"/>
        <v>41.623700987682604</v>
      </c>
      <c r="AG1260" s="51">
        <f t="shared" si="126"/>
        <v>144.25169471076316</v>
      </c>
    </row>
    <row r="1261" spans="1:33">
      <c r="A1261" s="12">
        <v>39941</v>
      </c>
      <c r="B1261" s="14">
        <v>9351.4</v>
      </c>
      <c r="C1261" s="14">
        <v>9464.43</v>
      </c>
      <c r="D1261" s="14">
        <v>9349.57</v>
      </c>
      <c r="E1261" s="15">
        <v>9432.83</v>
      </c>
      <c r="F1261" s="19">
        <f t="shared" si="122"/>
        <v>0.49963796654873671</v>
      </c>
      <c r="G1261" s="19"/>
      <c r="H1261" s="19"/>
      <c r="I1261" s="19"/>
      <c r="J1261" s="19"/>
      <c r="K1261" s="19"/>
      <c r="L1261" s="19"/>
      <c r="M1261" s="19"/>
      <c r="N1261" s="51">
        <f t="shared" si="123"/>
        <v>0.12682617198848153</v>
      </c>
      <c r="O1261" s="51">
        <f t="shared" si="124"/>
        <v>6.3720402785804278E-2</v>
      </c>
      <c r="Q1261" s="12">
        <v>39941</v>
      </c>
      <c r="R1261" s="5">
        <v>3990</v>
      </c>
      <c r="S1261" s="5">
        <v>3990</v>
      </c>
      <c r="T1261" s="5">
        <v>3920</v>
      </c>
      <c r="U1261" s="5">
        <v>3980</v>
      </c>
      <c r="V1261" s="5">
        <v>12068700</v>
      </c>
      <c r="W1261" s="3">
        <v>3980</v>
      </c>
      <c r="X1261" s="19">
        <f t="shared" si="125"/>
        <v>-1.5075376884422109</v>
      </c>
      <c r="AF1261" s="51">
        <f t="shared" si="127"/>
        <v>-3.4243099772652261</v>
      </c>
      <c r="AG1261" s="51">
        <f t="shared" si="126"/>
        <v>5.1613593251144883</v>
      </c>
    </row>
    <row r="1262" spans="1:33">
      <c r="A1262" s="12">
        <v>39944</v>
      </c>
      <c r="B1262" s="14">
        <v>9460.7199999999993</v>
      </c>
      <c r="C1262" s="14">
        <v>9503.91</v>
      </c>
      <c r="D1262" s="14">
        <v>9342.75</v>
      </c>
      <c r="E1262" s="15">
        <v>9451.98</v>
      </c>
      <c r="F1262" s="19">
        <f t="shared" si="122"/>
        <v>0.20260305248212157</v>
      </c>
      <c r="G1262" s="19"/>
      <c r="H1262" s="19"/>
      <c r="I1262" s="19"/>
      <c r="J1262" s="19"/>
      <c r="K1262" s="19"/>
      <c r="L1262" s="19"/>
      <c r="M1262" s="19"/>
      <c r="N1262" s="51">
        <f t="shared" si="123"/>
        <v>8.6641625583295852E-3</v>
      </c>
      <c r="O1262" s="51">
        <f t="shared" si="124"/>
        <v>1.7795169238478906E-3</v>
      </c>
      <c r="Q1262" s="12">
        <v>39944</v>
      </c>
      <c r="R1262" s="5">
        <v>3860</v>
      </c>
      <c r="S1262" s="5">
        <v>3890</v>
      </c>
      <c r="T1262" s="5">
        <v>3760</v>
      </c>
      <c r="U1262" s="5">
        <v>3790</v>
      </c>
      <c r="V1262" s="5">
        <v>20139400</v>
      </c>
      <c r="W1262" s="3">
        <v>3790</v>
      </c>
      <c r="X1262" s="19">
        <f t="shared" si="125"/>
        <v>-5.0131926121372032</v>
      </c>
      <c r="AF1262" s="51">
        <f t="shared" si="127"/>
        <v>-125.97186900023014</v>
      </c>
      <c r="AG1262" s="51">
        <f t="shared" si="126"/>
        <v>631.48750802546112</v>
      </c>
    </row>
    <row r="1263" spans="1:33">
      <c r="A1263" s="12">
        <v>39945</v>
      </c>
      <c r="B1263" s="14">
        <v>9358.25</v>
      </c>
      <c r="C1263" s="14">
        <v>9389.61</v>
      </c>
      <c r="D1263" s="14">
        <v>9298.61</v>
      </c>
      <c r="E1263" s="15">
        <v>9298.61</v>
      </c>
      <c r="F1263" s="19">
        <f t="shared" si="122"/>
        <v>-1.6493863061253131</v>
      </c>
      <c r="G1263" s="19"/>
      <c r="H1263" s="19"/>
      <c r="I1263" s="19"/>
      <c r="J1263" s="19"/>
      <c r="K1263" s="19"/>
      <c r="L1263" s="19"/>
      <c r="M1263" s="19"/>
      <c r="N1263" s="51">
        <f t="shared" si="123"/>
        <v>-4.4644219456806091</v>
      </c>
      <c r="O1263" s="51">
        <f t="shared" si="124"/>
        <v>7.3511222599082089</v>
      </c>
      <c r="Q1263" s="12">
        <v>39945</v>
      </c>
      <c r="R1263" s="5">
        <v>3740</v>
      </c>
      <c r="S1263" s="5">
        <v>3760</v>
      </c>
      <c r="T1263" s="5">
        <v>3700</v>
      </c>
      <c r="U1263" s="5">
        <v>3740</v>
      </c>
      <c r="V1263" s="5">
        <v>11872700</v>
      </c>
      <c r="W1263" s="3">
        <v>3740</v>
      </c>
      <c r="X1263" s="19">
        <f t="shared" si="125"/>
        <v>-1.3368983957219251</v>
      </c>
      <c r="AF1263" s="51">
        <f t="shared" si="127"/>
        <v>-2.3879993054178832</v>
      </c>
      <c r="AG1263" s="51">
        <f t="shared" si="126"/>
        <v>3.1918729395472636</v>
      </c>
    </row>
    <row r="1264" spans="1:33">
      <c r="A1264" s="12">
        <v>39946</v>
      </c>
      <c r="B1264" s="14">
        <v>9305.7900000000009</v>
      </c>
      <c r="C1264" s="14">
        <v>9379.4699999999993</v>
      </c>
      <c r="D1264" s="14">
        <v>9278.89</v>
      </c>
      <c r="E1264" s="15">
        <v>9340.49</v>
      </c>
      <c r="F1264" s="19">
        <f t="shared" si="122"/>
        <v>0.44837048163425264</v>
      </c>
      <c r="G1264" s="19"/>
      <c r="H1264" s="19"/>
      <c r="I1264" s="19"/>
      <c r="J1264" s="19"/>
      <c r="K1264" s="19"/>
      <c r="L1264" s="19"/>
      <c r="M1264" s="19"/>
      <c r="N1264" s="51">
        <f t="shared" si="123"/>
        <v>9.1828861235295184E-2</v>
      </c>
      <c r="O1264" s="51">
        <f t="shared" si="124"/>
        <v>4.1429109482453361E-2</v>
      </c>
      <c r="Q1264" s="12">
        <v>39946</v>
      </c>
      <c r="R1264" s="5">
        <v>3730</v>
      </c>
      <c r="S1264" s="5">
        <v>3740</v>
      </c>
      <c r="T1264" s="5">
        <v>3600</v>
      </c>
      <c r="U1264" s="5">
        <v>3660</v>
      </c>
      <c r="V1264" s="5">
        <v>18305500</v>
      </c>
      <c r="W1264" s="3">
        <v>3660</v>
      </c>
      <c r="X1264" s="19">
        <f t="shared" si="125"/>
        <v>-2.1857923497267762</v>
      </c>
      <c r="AF1264" s="51">
        <f t="shared" si="127"/>
        <v>-10.43919641620796</v>
      </c>
      <c r="AG1264" s="51">
        <f t="shared" si="126"/>
        <v>22.815120070486824</v>
      </c>
    </row>
    <row r="1265" spans="1:33">
      <c r="A1265" s="12">
        <v>39947</v>
      </c>
      <c r="B1265" s="14">
        <v>9212.2999999999993</v>
      </c>
      <c r="C1265" s="14">
        <v>9223.77</v>
      </c>
      <c r="D1265" s="14">
        <v>9052.41</v>
      </c>
      <c r="E1265" s="15">
        <v>9093.73</v>
      </c>
      <c r="F1265" s="19">
        <f t="shared" si="122"/>
        <v>-2.7135179953660402</v>
      </c>
      <c r="G1265" s="19"/>
      <c r="H1265" s="19"/>
      <c r="I1265" s="19"/>
      <c r="J1265" s="19"/>
      <c r="K1265" s="19"/>
      <c r="L1265" s="19"/>
      <c r="M1265" s="19"/>
      <c r="N1265" s="51">
        <f t="shared" si="123"/>
        <v>-19.918661254075442</v>
      </c>
      <c r="O1265" s="51">
        <f t="shared" si="124"/>
        <v>53.994168952343244</v>
      </c>
      <c r="Q1265" s="12">
        <v>39947</v>
      </c>
      <c r="R1265" s="5">
        <v>3520</v>
      </c>
      <c r="S1265" s="5">
        <v>3560</v>
      </c>
      <c r="T1265" s="5">
        <v>3480</v>
      </c>
      <c r="U1265" s="5">
        <v>3510</v>
      </c>
      <c r="V1265" s="5">
        <v>19732600</v>
      </c>
      <c r="W1265" s="3">
        <v>3510</v>
      </c>
      <c r="X1265" s="19">
        <f t="shared" si="125"/>
        <v>-4.2735042735042734</v>
      </c>
      <c r="AF1265" s="51">
        <f t="shared" si="127"/>
        <v>-78.03164823188429</v>
      </c>
      <c r="AG1265" s="51">
        <f t="shared" si="126"/>
        <v>333.44768548738813</v>
      </c>
    </row>
    <row r="1266" spans="1:33">
      <c r="A1266" s="12">
        <v>39948</v>
      </c>
      <c r="B1266" s="14">
        <v>9150.2099999999991</v>
      </c>
      <c r="C1266" s="14">
        <v>9272.08</v>
      </c>
      <c r="D1266" s="14">
        <v>9140.9</v>
      </c>
      <c r="E1266" s="15">
        <v>9265.02</v>
      </c>
      <c r="F1266" s="19">
        <f t="shared" si="122"/>
        <v>1.8487817619390015</v>
      </c>
      <c r="G1266" s="19"/>
      <c r="H1266" s="19"/>
      <c r="I1266" s="19"/>
      <c r="J1266" s="19"/>
      <c r="K1266" s="19"/>
      <c r="L1266" s="19"/>
      <c r="M1266" s="19"/>
      <c r="N1266" s="51">
        <f t="shared" si="123"/>
        <v>6.3477270766482974</v>
      </c>
      <c r="O1266" s="51">
        <f t="shared" si="124"/>
        <v>11.753241531022644</v>
      </c>
      <c r="Q1266" s="12">
        <v>39948</v>
      </c>
      <c r="R1266" s="5">
        <v>3550</v>
      </c>
      <c r="S1266" s="5">
        <v>3620</v>
      </c>
      <c r="T1266" s="5">
        <v>3530</v>
      </c>
      <c r="U1266" s="5">
        <v>3590</v>
      </c>
      <c r="V1266" s="5">
        <v>12828900</v>
      </c>
      <c r="W1266" s="3">
        <v>3590</v>
      </c>
      <c r="X1266" s="19">
        <f t="shared" si="125"/>
        <v>2.2284122562674096</v>
      </c>
      <c r="AF1266" s="51">
        <f t="shared" si="127"/>
        <v>11.069886775334123</v>
      </c>
      <c r="AG1266" s="51">
        <f t="shared" si="126"/>
        <v>24.671235856464538</v>
      </c>
    </row>
    <row r="1267" spans="1:33">
      <c r="A1267" s="12">
        <v>39951</v>
      </c>
      <c r="B1267" s="14">
        <v>9167.0499999999993</v>
      </c>
      <c r="C1267" s="14">
        <v>9167.82</v>
      </c>
      <c r="D1267" s="14">
        <v>8997.74</v>
      </c>
      <c r="E1267" s="15">
        <v>9038.69</v>
      </c>
      <c r="F1267" s="19">
        <f t="shared" si="122"/>
        <v>-2.5040133028126856</v>
      </c>
      <c r="G1267" s="19"/>
      <c r="H1267" s="19"/>
      <c r="I1267" s="19"/>
      <c r="J1267" s="19"/>
      <c r="K1267" s="19"/>
      <c r="L1267" s="19"/>
      <c r="M1267" s="19"/>
      <c r="N1267" s="51">
        <f t="shared" si="123"/>
        <v>-15.648038854897321</v>
      </c>
      <c r="O1267" s="51">
        <f t="shared" si="124"/>
        <v>39.139315049302944</v>
      </c>
      <c r="Q1267" s="12">
        <v>39951</v>
      </c>
      <c r="R1267" s="5">
        <v>3520</v>
      </c>
      <c r="S1267" s="5">
        <v>3570</v>
      </c>
      <c r="T1267" s="5">
        <v>3470</v>
      </c>
      <c r="U1267" s="5">
        <v>3560</v>
      </c>
      <c r="V1267" s="5">
        <v>12882300</v>
      </c>
      <c r="W1267" s="3">
        <v>3560</v>
      </c>
      <c r="X1267" s="19">
        <f t="shared" si="125"/>
        <v>-0.84269662921348309</v>
      </c>
      <c r="AF1267" s="51">
        <f t="shared" si="127"/>
        <v>-0.59786023080135753</v>
      </c>
      <c r="AG1267" s="51">
        <f t="shared" si="126"/>
        <v>0.50365469560997644</v>
      </c>
    </row>
    <row r="1268" spans="1:33">
      <c r="A1268" s="12">
        <v>39952</v>
      </c>
      <c r="B1268" s="14">
        <v>9172.56</v>
      </c>
      <c r="C1268" s="14">
        <v>9326.75</v>
      </c>
      <c r="D1268" s="14">
        <v>9166.9699999999993</v>
      </c>
      <c r="E1268" s="15">
        <v>9290.2900000000009</v>
      </c>
      <c r="F1268" s="19">
        <f t="shared" si="122"/>
        <v>2.7082039419652171</v>
      </c>
      <c r="G1268" s="19"/>
      <c r="H1268" s="19"/>
      <c r="I1268" s="19"/>
      <c r="J1268" s="19"/>
      <c r="K1268" s="19"/>
      <c r="L1268" s="19"/>
      <c r="M1268" s="19"/>
      <c r="N1268" s="51">
        <f t="shared" si="123"/>
        <v>19.924311307140837</v>
      </c>
      <c r="O1268" s="51">
        <f t="shared" si="124"/>
        <v>54.014590963474831</v>
      </c>
      <c r="Q1268" s="12">
        <v>39952</v>
      </c>
      <c r="R1268" s="5">
        <v>3710</v>
      </c>
      <c r="S1268" s="5">
        <v>3730</v>
      </c>
      <c r="T1268" s="5">
        <v>3640</v>
      </c>
      <c r="U1268" s="5">
        <v>3680</v>
      </c>
      <c r="V1268" s="5">
        <v>11591400</v>
      </c>
      <c r="W1268" s="3">
        <v>3680</v>
      </c>
      <c r="X1268" s="19">
        <f t="shared" si="125"/>
        <v>3.2608695652173911</v>
      </c>
      <c r="AF1268" s="51">
        <f t="shared" si="127"/>
        <v>34.682250968975808</v>
      </c>
      <c r="AG1268" s="51">
        <f t="shared" si="126"/>
        <v>113.103584466884</v>
      </c>
    </row>
    <row r="1269" spans="1:33">
      <c r="A1269" s="12">
        <v>39953</v>
      </c>
      <c r="B1269" s="14">
        <v>9372.7199999999993</v>
      </c>
      <c r="C1269" s="14">
        <v>9399.4</v>
      </c>
      <c r="D1269" s="14">
        <v>9311.61</v>
      </c>
      <c r="E1269" s="15">
        <v>9344.64</v>
      </c>
      <c r="F1269" s="19">
        <f t="shared" si="122"/>
        <v>0.58161684131222335</v>
      </c>
      <c r="G1269" s="19"/>
      <c r="H1269" s="19"/>
      <c r="I1269" s="19"/>
      <c r="J1269" s="19"/>
      <c r="K1269" s="19"/>
      <c r="L1269" s="19"/>
      <c r="M1269" s="19"/>
      <c r="N1269" s="51">
        <f t="shared" si="123"/>
        <v>0.19958830956566298</v>
      </c>
      <c r="O1269" s="51">
        <f t="shared" si="124"/>
        <v>0.11663980900775721</v>
      </c>
      <c r="Q1269" s="12">
        <v>39953</v>
      </c>
      <c r="R1269" s="5">
        <v>3690</v>
      </c>
      <c r="S1269" s="5">
        <v>3710</v>
      </c>
      <c r="T1269" s="5">
        <v>3620</v>
      </c>
      <c r="U1269" s="5">
        <v>3660</v>
      </c>
      <c r="V1269" s="5">
        <v>9621600</v>
      </c>
      <c r="W1269" s="3">
        <v>3660</v>
      </c>
      <c r="X1269" s="19">
        <f t="shared" si="125"/>
        <v>-0.54644808743169404</v>
      </c>
      <c r="AF1269" s="51">
        <f t="shared" si="127"/>
        <v>-0.16293263096051944</v>
      </c>
      <c r="AG1269" s="51">
        <f t="shared" si="126"/>
        <v>8.8990591575935904E-2</v>
      </c>
    </row>
    <row r="1270" spans="1:33">
      <c r="A1270" s="12">
        <v>39954</v>
      </c>
      <c r="B1270" s="14">
        <v>9280.35</v>
      </c>
      <c r="C1270" s="14">
        <v>9286.35</v>
      </c>
      <c r="D1270" s="14">
        <v>9189.92</v>
      </c>
      <c r="E1270" s="15">
        <v>9264.15</v>
      </c>
      <c r="F1270" s="19">
        <f t="shared" si="122"/>
        <v>-0.86883308236589196</v>
      </c>
      <c r="G1270" s="19"/>
      <c r="H1270" s="19"/>
      <c r="I1270" s="19"/>
      <c r="J1270" s="19"/>
      <c r="K1270" s="19"/>
      <c r="L1270" s="19"/>
      <c r="M1270" s="19"/>
      <c r="N1270" s="51">
        <f t="shared" si="123"/>
        <v>-0.64956970451491935</v>
      </c>
      <c r="O1270" s="51">
        <f t="shared" si="124"/>
        <v>0.56255848827839117</v>
      </c>
      <c r="Q1270" s="12">
        <v>39954</v>
      </c>
      <c r="R1270" s="5">
        <v>3610</v>
      </c>
      <c r="S1270" s="5">
        <v>3650</v>
      </c>
      <c r="T1270" s="5">
        <v>3560</v>
      </c>
      <c r="U1270" s="5">
        <v>3650</v>
      </c>
      <c r="V1270" s="5">
        <v>11267200</v>
      </c>
      <c r="W1270" s="3">
        <v>3650</v>
      </c>
      <c r="X1270" s="19">
        <f t="shared" si="125"/>
        <v>-0.27397260273972601</v>
      </c>
      <c r="AF1270" s="51">
        <f t="shared" si="127"/>
        <v>-2.0504409420720467E-2</v>
      </c>
      <c r="AG1270" s="51">
        <f t="shared" si="126"/>
        <v>5.6121553818420742E-3</v>
      </c>
    </row>
    <row r="1271" spans="1:33">
      <c r="A1271" s="12">
        <v>39955</v>
      </c>
      <c r="B1271" s="14">
        <v>9156.14</v>
      </c>
      <c r="C1271" s="14">
        <v>9267.82</v>
      </c>
      <c r="D1271" s="14">
        <v>9126.69</v>
      </c>
      <c r="E1271" s="15">
        <v>9225.81</v>
      </c>
      <c r="F1271" s="19">
        <f t="shared" si="122"/>
        <v>-0.41557326673755635</v>
      </c>
      <c r="G1271" s="19"/>
      <c r="H1271" s="19"/>
      <c r="I1271" s="19"/>
      <c r="J1271" s="19"/>
      <c r="K1271" s="19"/>
      <c r="L1271" s="19"/>
      <c r="M1271" s="19"/>
      <c r="N1271" s="51">
        <f t="shared" si="123"/>
        <v>-7.0336621617478848E-2</v>
      </c>
      <c r="O1271" s="51">
        <f t="shared" si="124"/>
        <v>2.9034120357609723E-2</v>
      </c>
      <c r="Q1271" s="12">
        <v>39955</v>
      </c>
      <c r="R1271" s="5">
        <v>3550</v>
      </c>
      <c r="S1271" s="5">
        <v>3610</v>
      </c>
      <c r="T1271" s="5">
        <v>3530</v>
      </c>
      <c r="U1271" s="5">
        <v>3570</v>
      </c>
      <c r="V1271" s="5">
        <v>12282100</v>
      </c>
      <c r="W1271" s="3">
        <v>3570</v>
      </c>
      <c r="X1271" s="19">
        <f t="shared" si="125"/>
        <v>-2.2408963585434174</v>
      </c>
      <c r="AF1271" s="51">
        <f t="shared" si="127"/>
        <v>-11.248888255092398</v>
      </c>
      <c r="AG1271" s="51">
        <f t="shared" si="126"/>
        <v>25.204580301486629</v>
      </c>
    </row>
    <row r="1272" spans="1:33">
      <c r="A1272" s="12">
        <v>39958</v>
      </c>
      <c r="B1272" s="14">
        <v>9245.9500000000007</v>
      </c>
      <c r="C1272" s="14">
        <v>9402.76</v>
      </c>
      <c r="D1272" s="14">
        <v>9245.9500000000007</v>
      </c>
      <c r="E1272" s="3">
        <v>9347</v>
      </c>
      <c r="F1272" s="19">
        <f t="shared" si="122"/>
        <v>1.2965657430191559</v>
      </c>
      <c r="G1272" s="19"/>
      <c r="H1272" s="19"/>
      <c r="I1272" s="19"/>
      <c r="J1272" s="19"/>
      <c r="K1272" s="19"/>
      <c r="L1272" s="19"/>
      <c r="M1272" s="19"/>
      <c r="N1272" s="51">
        <f t="shared" si="123"/>
        <v>2.1937107582349786</v>
      </c>
      <c r="O1272" s="51">
        <f t="shared" si="124"/>
        <v>2.8504000707122477</v>
      </c>
      <c r="Q1272" s="12">
        <v>39958</v>
      </c>
      <c r="R1272" s="5">
        <v>3580</v>
      </c>
      <c r="S1272" s="5">
        <v>3610</v>
      </c>
      <c r="T1272" s="5">
        <v>3560</v>
      </c>
      <c r="U1272" s="5">
        <v>3560</v>
      </c>
      <c r="V1272" s="5">
        <v>7220400</v>
      </c>
      <c r="W1272" s="3">
        <v>3560</v>
      </c>
      <c r="X1272" s="19">
        <f t="shared" si="125"/>
        <v>-0.2808988764044944</v>
      </c>
      <c r="AF1272" s="51">
        <f t="shared" si="127"/>
        <v>-2.210076448850817E-2</v>
      </c>
      <c r="AG1272" s="51">
        <f t="shared" si="126"/>
        <v>6.2021613774065985E-3</v>
      </c>
    </row>
    <row r="1273" spans="1:33">
      <c r="A1273" s="12">
        <v>39959</v>
      </c>
      <c r="B1273" s="14">
        <v>9364.2199999999993</v>
      </c>
      <c r="C1273" s="14">
        <v>9379.7800000000007</v>
      </c>
      <c r="D1273" s="14">
        <v>9231.93</v>
      </c>
      <c r="E1273" s="15">
        <v>9310.81</v>
      </c>
      <c r="F1273" s="19">
        <f t="shared" si="122"/>
        <v>-0.3886879874038941</v>
      </c>
      <c r="G1273" s="19"/>
      <c r="H1273" s="19"/>
      <c r="I1273" s="19"/>
      <c r="J1273" s="19"/>
      <c r="K1273" s="19"/>
      <c r="L1273" s="19"/>
      <c r="M1273" s="19"/>
      <c r="N1273" s="51">
        <f t="shared" si="123"/>
        <v>-5.7469028683131626E-2</v>
      </c>
      <c r="O1273" s="51">
        <f t="shared" si="124"/>
        <v>2.2177460236857328E-2</v>
      </c>
      <c r="Q1273" s="12">
        <v>39959</v>
      </c>
      <c r="R1273" s="5">
        <v>3610</v>
      </c>
      <c r="S1273" s="5">
        <v>3640</v>
      </c>
      <c r="T1273" s="5">
        <v>3560</v>
      </c>
      <c r="U1273" s="5">
        <v>3600</v>
      </c>
      <c r="V1273" s="5">
        <v>7771000</v>
      </c>
      <c r="W1273" s="3">
        <v>3600</v>
      </c>
      <c r="X1273" s="19">
        <f t="shared" si="125"/>
        <v>1.1111111111111112</v>
      </c>
      <c r="AF1273" s="51">
        <f t="shared" si="127"/>
        <v>1.3727341950881851</v>
      </c>
      <c r="AG1273" s="51">
        <f t="shared" si="126"/>
        <v>1.5256278318991818</v>
      </c>
    </row>
    <row r="1274" spans="1:33">
      <c r="A1274" s="12">
        <v>39960</v>
      </c>
      <c r="B1274" s="14">
        <v>9426.6200000000008</v>
      </c>
      <c r="C1274" s="14">
        <v>9491.1299999999992</v>
      </c>
      <c r="D1274" s="14">
        <v>9411.5400000000009</v>
      </c>
      <c r="E1274" s="15">
        <v>9438.77</v>
      </c>
      <c r="F1274" s="19">
        <f t="shared" si="122"/>
        <v>1.3556851157513208</v>
      </c>
      <c r="G1274" s="19"/>
      <c r="H1274" s="19"/>
      <c r="I1274" s="19"/>
      <c r="J1274" s="19"/>
      <c r="K1274" s="19"/>
      <c r="L1274" s="19"/>
      <c r="M1274" s="19"/>
      <c r="N1274" s="51">
        <f t="shared" si="123"/>
        <v>2.506977450411362</v>
      </c>
      <c r="O1274" s="51">
        <f t="shared" si="124"/>
        <v>3.405654366689546</v>
      </c>
      <c r="Q1274" s="12">
        <v>39960</v>
      </c>
      <c r="R1274" s="5">
        <v>3700</v>
      </c>
      <c r="S1274" s="5">
        <v>3710</v>
      </c>
      <c r="T1274" s="5">
        <v>3670</v>
      </c>
      <c r="U1274" s="5">
        <v>3700</v>
      </c>
      <c r="V1274" s="5">
        <v>8825100</v>
      </c>
      <c r="W1274" s="3">
        <v>3700</v>
      </c>
      <c r="X1274" s="19">
        <f t="shared" si="125"/>
        <v>2.7027027027027026</v>
      </c>
      <c r="AF1274" s="51">
        <f t="shared" si="127"/>
        <v>19.748036344574363</v>
      </c>
      <c r="AG1274" s="51">
        <f t="shared" si="126"/>
        <v>53.378359681334885</v>
      </c>
    </row>
    <row r="1275" spans="1:33">
      <c r="A1275" s="12">
        <v>39961</v>
      </c>
      <c r="B1275" s="14">
        <v>9353.33</v>
      </c>
      <c r="C1275" s="14">
        <v>9492.66</v>
      </c>
      <c r="D1275" s="14">
        <v>9353.33</v>
      </c>
      <c r="E1275" s="15">
        <v>9451.39</v>
      </c>
      <c r="F1275" s="19">
        <f t="shared" si="122"/>
        <v>0.13352533331075092</v>
      </c>
      <c r="G1275" s="19"/>
      <c r="H1275" s="19"/>
      <c r="I1275" s="19"/>
      <c r="J1275" s="19"/>
      <c r="K1275" s="19"/>
      <c r="L1275" s="19"/>
      <c r="M1275" s="19"/>
      <c r="N1275" s="51">
        <f t="shared" si="123"/>
        <v>2.5327244239385202E-3</v>
      </c>
      <c r="O1275" s="51">
        <f t="shared" si="124"/>
        <v>3.452369341623465E-4</v>
      </c>
      <c r="Q1275" s="12">
        <v>39961</v>
      </c>
      <c r="R1275" s="5">
        <v>3680</v>
      </c>
      <c r="S1275" s="5">
        <v>3830</v>
      </c>
      <c r="T1275" s="5">
        <v>3670</v>
      </c>
      <c r="U1275" s="5">
        <v>3800</v>
      </c>
      <c r="V1275" s="5">
        <v>14682300</v>
      </c>
      <c r="W1275" s="3">
        <v>3800</v>
      </c>
      <c r="X1275" s="19">
        <f t="shared" si="125"/>
        <v>2.6315789473684208</v>
      </c>
      <c r="AF1275" s="51">
        <f t="shared" si="127"/>
        <v>18.229795168902779</v>
      </c>
      <c r="AG1275" s="51">
        <f t="shared" si="126"/>
        <v>47.978027079528495</v>
      </c>
    </row>
    <row r="1276" spans="1:33">
      <c r="A1276" s="12">
        <v>39962</v>
      </c>
      <c r="B1276" s="14">
        <v>9478.2099999999991</v>
      </c>
      <c r="C1276" s="14">
        <v>9522.5</v>
      </c>
      <c r="D1276" s="14">
        <v>9426.52</v>
      </c>
      <c r="E1276" s="15">
        <v>9522.5</v>
      </c>
      <c r="F1276" s="19">
        <f t="shared" si="122"/>
        <v>0.74675767918089342</v>
      </c>
      <c r="G1276" s="19"/>
      <c r="H1276" s="19"/>
      <c r="I1276" s="19"/>
      <c r="J1276" s="19"/>
      <c r="K1276" s="19"/>
      <c r="L1276" s="19"/>
      <c r="M1276" s="19"/>
      <c r="N1276" s="51">
        <f t="shared" si="123"/>
        <v>0.42110402358442511</v>
      </c>
      <c r="O1276" s="51">
        <f t="shared" si="124"/>
        <v>0.31563550850638528</v>
      </c>
      <c r="Q1276" s="12">
        <v>39962</v>
      </c>
      <c r="R1276" s="5">
        <v>3830</v>
      </c>
      <c r="S1276" s="5">
        <v>3830</v>
      </c>
      <c r="T1276" s="5">
        <v>3750</v>
      </c>
      <c r="U1276" s="5">
        <v>3810</v>
      </c>
      <c r="V1276" s="5">
        <v>12052000</v>
      </c>
      <c r="W1276" s="3">
        <v>3810</v>
      </c>
      <c r="X1276" s="19">
        <f t="shared" si="125"/>
        <v>0.26246719160104987</v>
      </c>
      <c r="AF1276" s="51">
        <f t="shared" si="127"/>
        <v>1.8136510829500359E-2</v>
      </c>
      <c r="AG1276" s="51">
        <f t="shared" si="126"/>
        <v>4.7650959797297995E-3</v>
      </c>
    </row>
    <row r="1277" spans="1:33">
      <c r="A1277" s="12">
        <v>39965</v>
      </c>
      <c r="B1277" s="14">
        <v>9517.49</v>
      </c>
      <c r="C1277" s="14">
        <v>9691.73</v>
      </c>
      <c r="D1277" s="14">
        <v>9491.26</v>
      </c>
      <c r="E1277" s="15">
        <v>9677.75</v>
      </c>
      <c r="F1277" s="19">
        <f t="shared" si="122"/>
        <v>1.6041951899976752</v>
      </c>
      <c r="G1277" s="19"/>
      <c r="H1277" s="19"/>
      <c r="I1277" s="19"/>
      <c r="J1277" s="19"/>
      <c r="K1277" s="19"/>
      <c r="L1277" s="19"/>
      <c r="M1277" s="19"/>
      <c r="N1277" s="51">
        <f t="shared" si="123"/>
        <v>4.1498433661093532</v>
      </c>
      <c r="O1277" s="51">
        <f t="shared" si="124"/>
        <v>6.6687167752427419</v>
      </c>
      <c r="Q1277" s="12">
        <v>39965</v>
      </c>
      <c r="R1277" s="5">
        <v>3810</v>
      </c>
      <c r="S1277" s="5">
        <v>3840</v>
      </c>
      <c r="T1277" s="5">
        <v>3770</v>
      </c>
      <c r="U1277" s="5">
        <v>3820</v>
      </c>
      <c r="V1277" s="5">
        <v>8385300</v>
      </c>
      <c r="W1277" s="3">
        <v>3820</v>
      </c>
      <c r="X1277" s="19">
        <f t="shared" si="125"/>
        <v>0.26178010471204188</v>
      </c>
      <c r="AF1277" s="51">
        <f t="shared" si="127"/>
        <v>1.7994594454376019E-2</v>
      </c>
      <c r="AG1277" s="51">
        <f t="shared" si="126"/>
        <v>4.7154457324995545E-3</v>
      </c>
    </row>
    <row r="1278" spans="1:33">
      <c r="A1278" s="12">
        <v>39966</v>
      </c>
      <c r="B1278" s="14">
        <v>9774.5499999999993</v>
      </c>
      <c r="C1278" s="14">
        <v>9793.4699999999993</v>
      </c>
      <c r="D1278" s="14">
        <v>9704.31</v>
      </c>
      <c r="E1278" s="15">
        <v>9704.31</v>
      </c>
      <c r="F1278" s="19">
        <f t="shared" si="122"/>
        <v>0.27369282308581949</v>
      </c>
      <c r="G1278" s="19"/>
      <c r="H1278" s="19"/>
      <c r="I1278" s="19"/>
      <c r="J1278" s="19"/>
      <c r="K1278" s="19"/>
      <c r="L1278" s="19"/>
      <c r="M1278" s="19"/>
      <c r="N1278" s="51">
        <f t="shared" si="123"/>
        <v>2.113399947561434E-2</v>
      </c>
      <c r="O1278" s="51">
        <f t="shared" si="124"/>
        <v>5.8430857040515302E-3</v>
      </c>
      <c r="Q1278" s="12">
        <v>39966</v>
      </c>
      <c r="R1278" s="5">
        <v>3920</v>
      </c>
      <c r="S1278" s="5">
        <v>3920</v>
      </c>
      <c r="T1278" s="5">
        <v>3850</v>
      </c>
      <c r="U1278" s="5">
        <v>3850</v>
      </c>
      <c r="V1278" s="5">
        <v>9017000</v>
      </c>
      <c r="W1278" s="3">
        <v>3850</v>
      </c>
      <c r="X1278" s="19">
        <f t="shared" si="125"/>
        <v>0.77922077922077926</v>
      </c>
      <c r="AF1278" s="51">
        <f t="shared" si="127"/>
        <v>0.473619162596147</v>
      </c>
      <c r="AG1278" s="51">
        <f t="shared" si="126"/>
        <v>0.36918072708014277</v>
      </c>
    </row>
    <row r="1279" spans="1:33">
      <c r="A1279" s="12">
        <v>39967</v>
      </c>
      <c r="B1279" s="14">
        <v>9723.82</v>
      </c>
      <c r="C1279" s="14">
        <v>9774.5499999999993</v>
      </c>
      <c r="D1279" s="14">
        <v>9718.7000000000007</v>
      </c>
      <c r="E1279" s="15">
        <v>9741.67</v>
      </c>
      <c r="F1279" s="19">
        <f t="shared" si="122"/>
        <v>0.38350713994623697</v>
      </c>
      <c r="G1279" s="19"/>
      <c r="H1279" s="19"/>
      <c r="I1279" s="19"/>
      <c r="J1279" s="19"/>
      <c r="K1279" s="19"/>
      <c r="L1279" s="19"/>
      <c r="M1279" s="19"/>
      <c r="N1279" s="51">
        <f t="shared" si="123"/>
        <v>5.764321280459294E-2</v>
      </c>
      <c r="O1279" s="51">
        <f t="shared" si="124"/>
        <v>2.2267129671968582E-2</v>
      </c>
      <c r="Q1279" s="12">
        <v>39967</v>
      </c>
      <c r="R1279" s="5">
        <v>3850</v>
      </c>
      <c r="S1279" s="5">
        <v>3870</v>
      </c>
      <c r="T1279" s="5">
        <v>3830</v>
      </c>
      <c r="U1279" s="5">
        <v>3830</v>
      </c>
      <c r="V1279" s="5">
        <v>7337400</v>
      </c>
      <c r="W1279" s="3">
        <v>3830</v>
      </c>
      <c r="X1279" s="19">
        <f t="shared" si="125"/>
        <v>-0.52219321148825071</v>
      </c>
      <c r="AF1279" s="51">
        <f t="shared" si="127"/>
        <v>-0.14217568601916006</v>
      </c>
      <c r="AG1279" s="51">
        <f t="shared" si="126"/>
        <v>7.420510374847536E-2</v>
      </c>
    </row>
    <row r="1280" spans="1:33">
      <c r="A1280" s="12">
        <v>39968</v>
      </c>
      <c r="B1280" s="14">
        <v>9690.93</v>
      </c>
      <c r="C1280" s="14">
        <v>9743.4599999999991</v>
      </c>
      <c r="D1280" s="14">
        <v>9654.4500000000007</v>
      </c>
      <c r="E1280" s="15">
        <v>9668.9599999999991</v>
      </c>
      <c r="F1280" s="19">
        <f t="shared" si="122"/>
        <v>-0.75199400969701968</v>
      </c>
      <c r="G1280" s="19"/>
      <c r="H1280" s="19"/>
      <c r="I1280" s="19"/>
      <c r="J1280" s="19"/>
      <c r="K1280" s="19"/>
      <c r="L1280" s="19"/>
      <c r="M1280" s="19"/>
      <c r="N1280" s="51">
        <f t="shared" si="123"/>
        <v>-0.42054132937562783</v>
      </c>
      <c r="O1280" s="51">
        <f t="shared" si="124"/>
        <v>0.31507328255726569</v>
      </c>
      <c r="Q1280" s="12">
        <v>39968</v>
      </c>
      <c r="R1280" s="5">
        <v>3810</v>
      </c>
      <c r="S1280" s="5">
        <v>3850</v>
      </c>
      <c r="T1280" s="5">
        <v>3790</v>
      </c>
      <c r="U1280" s="5">
        <v>3810</v>
      </c>
      <c r="V1280" s="5">
        <v>7880800</v>
      </c>
      <c r="W1280" s="3">
        <v>3810</v>
      </c>
      <c r="X1280" s="19">
        <f t="shared" si="125"/>
        <v>-0.52493438320209973</v>
      </c>
      <c r="AF1280" s="51">
        <f t="shared" si="127"/>
        <v>-0.14442760789047407</v>
      </c>
      <c r="AG1280" s="51">
        <f t="shared" si="126"/>
        <v>7.5776339876305984E-2</v>
      </c>
    </row>
    <row r="1281" spans="1:33">
      <c r="A1281" s="12">
        <v>39969</v>
      </c>
      <c r="B1281" s="14">
        <v>9752.51</v>
      </c>
      <c r="C1281" s="14">
        <v>9774.98</v>
      </c>
      <c r="D1281" s="14">
        <v>9719.14</v>
      </c>
      <c r="E1281" s="15">
        <v>9768.01</v>
      </c>
      <c r="F1281" s="19">
        <f t="shared" si="122"/>
        <v>1.0140243509169329</v>
      </c>
      <c r="G1281" s="19"/>
      <c r="H1281" s="19"/>
      <c r="I1281" s="19"/>
      <c r="J1281" s="19"/>
      <c r="K1281" s="19"/>
      <c r="L1281" s="19"/>
      <c r="M1281" s="19"/>
      <c r="N1281" s="51">
        <f t="shared" si="123"/>
        <v>1.0512809840867858</v>
      </c>
      <c r="O1281" s="51">
        <f t="shared" si="124"/>
        <v>1.0689525109507876</v>
      </c>
      <c r="Q1281" s="12">
        <v>39969</v>
      </c>
      <c r="R1281" s="5">
        <v>3860</v>
      </c>
      <c r="S1281" s="5">
        <v>3860</v>
      </c>
      <c r="T1281" s="5">
        <v>3810</v>
      </c>
      <c r="U1281" s="5">
        <v>3860</v>
      </c>
      <c r="V1281" s="5">
        <v>6404600</v>
      </c>
      <c r="W1281" s="3">
        <v>3860</v>
      </c>
      <c r="X1281" s="19">
        <f t="shared" si="125"/>
        <v>1.2953367875647668</v>
      </c>
      <c r="AF1281" s="51">
        <f t="shared" si="127"/>
        <v>2.1747905093629534</v>
      </c>
      <c r="AG1281" s="51">
        <f t="shared" si="126"/>
        <v>2.8176685560387722</v>
      </c>
    </row>
    <row r="1282" spans="1:33">
      <c r="A1282" s="12">
        <v>39972</v>
      </c>
      <c r="B1282" s="14">
        <v>9829.2800000000007</v>
      </c>
      <c r="C1282" s="14">
        <v>9914.07</v>
      </c>
      <c r="D1282" s="14">
        <v>9816.17</v>
      </c>
      <c r="E1282" s="15">
        <v>9865.6299999999992</v>
      </c>
      <c r="F1282" s="19">
        <f t="shared" si="122"/>
        <v>0.98949585581457022</v>
      </c>
      <c r="G1282" s="19"/>
      <c r="H1282" s="19"/>
      <c r="I1282" s="19"/>
      <c r="J1282" s="19"/>
      <c r="K1282" s="19"/>
      <c r="L1282" s="19"/>
      <c r="M1282" s="19"/>
      <c r="N1282" s="51">
        <f t="shared" si="123"/>
        <v>0.97702135727000927</v>
      </c>
      <c r="O1282" s="51">
        <f t="shared" si="124"/>
        <v>0.96947975200678194</v>
      </c>
      <c r="Q1282" s="12">
        <v>39972</v>
      </c>
      <c r="R1282" s="5">
        <v>3900</v>
      </c>
      <c r="S1282" s="5">
        <v>3940</v>
      </c>
      <c r="T1282" s="5">
        <v>3900</v>
      </c>
      <c r="U1282" s="5">
        <v>3910</v>
      </c>
      <c r="V1282" s="5">
        <v>7356300</v>
      </c>
      <c r="W1282" s="3">
        <v>3910</v>
      </c>
      <c r="X1282" s="19">
        <f t="shared" si="125"/>
        <v>1.2787723785166241</v>
      </c>
      <c r="AF1282" s="51">
        <f t="shared" si="127"/>
        <v>2.0924378111665209</v>
      </c>
      <c r="AG1282" s="51">
        <f t="shared" si="126"/>
        <v>2.6763120268301237</v>
      </c>
    </row>
    <row r="1283" spans="1:33">
      <c r="A1283" s="12">
        <v>39973</v>
      </c>
      <c r="B1283" s="14">
        <v>9824.17</v>
      </c>
      <c r="C1283" s="14">
        <v>9855.89</v>
      </c>
      <c r="D1283" s="14">
        <v>9755.81</v>
      </c>
      <c r="E1283" s="15">
        <v>9786.82</v>
      </c>
      <c r="F1283" s="19">
        <f t="shared" si="122"/>
        <v>-0.80526667497715798</v>
      </c>
      <c r="G1283" s="19"/>
      <c r="H1283" s="19"/>
      <c r="I1283" s="19"/>
      <c r="J1283" s="19"/>
      <c r="K1283" s="19"/>
      <c r="L1283" s="19"/>
      <c r="M1283" s="19"/>
      <c r="N1283" s="51">
        <f t="shared" si="123"/>
        <v>-0.51677928891382152</v>
      </c>
      <c r="O1283" s="51">
        <f t="shared" si="124"/>
        <v>0.41470582289854502</v>
      </c>
      <c r="Q1283" s="12">
        <v>39973</v>
      </c>
      <c r="R1283" s="5">
        <v>3890</v>
      </c>
      <c r="S1283" s="5">
        <v>3920</v>
      </c>
      <c r="T1283" s="5">
        <v>3840</v>
      </c>
      <c r="U1283" s="5">
        <v>3840</v>
      </c>
      <c r="V1283" s="5">
        <v>5864900</v>
      </c>
      <c r="W1283" s="3">
        <v>3840</v>
      </c>
      <c r="X1283" s="19">
        <f t="shared" si="125"/>
        <v>-1.8229166666666667</v>
      </c>
      <c r="AF1283" s="51">
        <f t="shared" si="127"/>
        <v>-6.0549286688685369</v>
      </c>
      <c r="AG1283" s="51">
        <f t="shared" si="126"/>
        <v>11.036008889659023</v>
      </c>
    </row>
    <row r="1284" spans="1:33">
      <c r="A1284" s="12">
        <v>39974</v>
      </c>
      <c r="B1284" s="14">
        <v>9833.64</v>
      </c>
      <c r="C1284" s="14">
        <v>9991.49</v>
      </c>
      <c r="D1284" s="14">
        <v>9813.77</v>
      </c>
      <c r="E1284" s="15">
        <v>9991.49</v>
      </c>
      <c r="F1284" s="19">
        <f t="shared" si="122"/>
        <v>2.048443225184633</v>
      </c>
      <c r="G1284" s="19"/>
      <c r="H1284" s="19"/>
      <c r="I1284" s="19"/>
      <c r="J1284" s="19"/>
      <c r="K1284" s="19"/>
      <c r="L1284" s="19"/>
      <c r="M1284" s="19"/>
      <c r="N1284" s="51">
        <f t="shared" si="123"/>
        <v>8.6306212402650129</v>
      </c>
      <c r="O1284" s="51">
        <f t="shared" si="124"/>
        <v>17.703375332901853</v>
      </c>
      <c r="Q1284" s="12">
        <v>39974</v>
      </c>
      <c r="R1284" s="5">
        <v>3850</v>
      </c>
      <c r="S1284" s="5">
        <v>3900</v>
      </c>
      <c r="T1284" s="5">
        <v>3850</v>
      </c>
      <c r="U1284" s="5">
        <v>3880</v>
      </c>
      <c r="V1284" s="5">
        <v>7617300</v>
      </c>
      <c r="W1284" s="3">
        <v>3880</v>
      </c>
      <c r="X1284" s="19">
        <f t="shared" si="125"/>
        <v>1.0309278350515463</v>
      </c>
      <c r="AF1284" s="51">
        <f t="shared" si="127"/>
        <v>1.0965367595118105</v>
      </c>
      <c r="AG1284" s="51">
        <f t="shared" si="126"/>
        <v>1.1307439176195229</v>
      </c>
    </row>
    <row r="1285" spans="1:33">
      <c r="A1285" s="12">
        <v>39975</v>
      </c>
      <c r="B1285" s="14">
        <v>9992.98</v>
      </c>
      <c r="C1285" s="14">
        <v>10022.23</v>
      </c>
      <c r="D1285" s="14">
        <v>9958.98</v>
      </c>
      <c r="E1285" s="15">
        <v>9981.33</v>
      </c>
      <c r="F1285" s="19">
        <f t="shared" si="122"/>
        <v>-0.10179004200842828</v>
      </c>
      <c r="G1285" s="19"/>
      <c r="H1285" s="19"/>
      <c r="I1285" s="19"/>
      <c r="J1285" s="19"/>
      <c r="K1285" s="19"/>
      <c r="L1285" s="19"/>
      <c r="M1285" s="19"/>
      <c r="N1285" s="51">
        <f t="shared" si="123"/>
        <v>-9.7044233780525812E-4</v>
      </c>
      <c r="O1285" s="51">
        <f t="shared" si="124"/>
        <v>9.6078522056120742E-5</v>
      </c>
      <c r="Q1285" s="12">
        <v>39975</v>
      </c>
      <c r="R1285" s="5">
        <v>3870</v>
      </c>
      <c r="S1285" s="5">
        <v>3890</v>
      </c>
      <c r="T1285" s="5">
        <v>3850</v>
      </c>
      <c r="U1285" s="5">
        <v>3850</v>
      </c>
      <c r="V1285" s="5">
        <v>4670200</v>
      </c>
      <c r="W1285" s="3">
        <v>3850</v>
      </c>
      <c r="X1285" s="19">
        <f t="shared" si="125"/>
        <v>-0.77922077922077926</v>
      </c>
      <c r="AF1285" s="51">
        <f t="shared" si="127"/>
        <v>-0.4726435458449178</v>
      </c>
      <c r="AG1285" s="51">
        <f t="shared" si="126"/>
        <v>0.36816709920684371</v>
      </c>
    </row>
    <row r="1286" spans="1:33">
      <c r="A1286" s="12">
        <v>39976</v>
      </c>
      <c r="B1286" s="14">
        <v>10088.209999999999</v>
      </c>
      <c r="C1286" s="14">
        <v>10170.82</v>
      </c>
      <c r="D1286" s="14">
        <v>10050.959999999999</v>
      </c>
      <c r="E1286" s="15">
        <v>10135.82</v>
      </c>
      <c r="F1286" s="19">
        <f t="shared" si="122"/>
        <v>1.5241983381709598</v>
      </c>
      <c r="G1286" s="19"/>
      <c r="H1286" s="19"/>
      <c r="I1286" s="19"/>
      <c r="J1286" s="19"/>
      <c r="K1286" s="19"/>
      <c r="L1286" s="19"/>
      <c r="M1286" s="19"/>
      <c r="N1286" s="51">
        <f t="shared" si="123"/>
        <v>3.5604348020036247</v>
      </c>
      <c r="O1286" s="51">
        <f t="shared" si="124"/>
        <v>5.4367252150011449</v>
      </c>
      <c r="Q1286" s="12">
        <v>39976</v>
      </c>
      <c r="R1286" s="5">
        <v>3890</v>
      </c>
      <c r="S1286" s="5">
        <v>3900</v>
      </c>
      <c r="T1286" s="5">
        <v>3850</v>
      </c>
      <c r="U1286" s="5">
        <v>3860</v>
      </c>
      <c r="V1286" s="5">
        <v>11453500</v>
      </c>
      <c r="W1286" s="3">
        <v>3860</v>
      </c>
      <c r="X1286" s="19">
        <f t="shared" si="125"/>
        <v>0.2590673575129534</v>
      </c>
      <c r="AF1286" s="51">
        <f t="shared" si="127"/>
        <v>1.7441513968745773E-2</v>
      </c>
      <c r="AG1286" s="51">
        <f t="shared" si="126"/>
        <v>4.5231977331785722E-3</v>
      </c>
    </row>
    <row r="1287" spans="1:33">
      <c r="A1287" s="12">
        <v>39979</v>
      </c>
      <c r="B1287" s="14">
        <v>10126.549999999999</v>
      </c>
      <c r="C1287" s="14">
        <v>10126.549999999999</v>
      </c>
      <c r="D1287" s="14">
        <v>10029.59</v>
      </c>
      <c r="E1287" s="15">
        <v>10039.67</v>
      </c>
      <c r="F1287" s="19">
        <f t="shared" si="122"/>
        <v>-0.9577008009227358</v>
      </c>
      <c r="G1287" s="19"/>
      <c r="H1287" s="19"/>
      <c r="I1287" s="19"/>
      <c r="J1287" s="19"/>
      <c r="K1287" s="19"/>
      <c r="L1287" s="19"/>
      <c r="M1287" s="19"/>
      <c r="N1287" s="51">
        <f t="shared" si="123"/>
        <v>-0.87075306262758512</v>
      </c>
      <c r="O1287" s="51">
        <f t="shared" si="124"/>
        <v>0.83149571251894683</v>
      </c>
      <c r="Q1287" s="12">
        <v>39979</v>
      </c>
      <c r="R1287" s="5">
        <v>3910</v>
      </c>
      <c r="S1287" s="5">
        <v>3940</v>
      </c>
      <c r="T1287" s="5">
        <v>3820</v>
      </c>
      <c r="U1287" s="5">
        <v>3830</v>
      </c>
      <c r="V1287" s="5">
        <v>9084800</v>
      </c>
      <c r="W1287" s="3">
        <v>3830</v>
      </c>
      <c r="X1287" s="19">
        <f t="shared" si="125"/>
        <v>-0.7832898172323759</v>
      </c>
      <c r="AF1287" s="51">
        <f t="shared" si="127"/>
        <v>-0.48008918783854254</v>
      </c>
      <c r="AG1287" s="51">
        <f t="shared" si="126"/>
        <v>0.37592040539098226</v>
      </c>
    </row>
    <row r="1288" spans="1:33">
      <c r="A1288" s="12">
        <v>39980</v>
      </c>
      <c r="B1288" s="14">
        <v>9914.4</v>
      </c>
      <c r="C1288" s="14">
        <v>9941.5</v>
      </c>
      <c r="D1288" s="14">
        <v>9752.8799999999992</v>
      </c>
      <c r="E1288" s="15">
        <v>9752.8799999999992</v>
      </c>
      <c r="F1288" s="19">
        <f t="shared" si="122"/>
        <v>-2.9405672990952509</v>
      </c>
      <c r="G1288" s="19"/>
      <c r="H1288" s="19"/>
      <c r="I1288" s="19"/>
      <c r="J1288" s="19"/>
      <c r="K1288" s="19"/>
      <c r="L1288" s="19"/>
      <c r="M1288" s="19"/>
      <c r="N1288" s="51">
        <f t="shared" si="123"/>
        <v>-25.354716277024057</v>
      </c>
      <c r="O1288" s="51">
        <f t="shared" si="124"/>
        <v>74.486632435117073</v>
      </c>
      <c r="Q1288" s="12">
        <v>39980</v>
      </c>
      <c r="R1288" s="5">
        <v>3790</v>
      </c>
      <c r="S1288" s="5">
        <v>3800</v>
      </c>
      <c r="T1288" s="5">
        <v>3690</v>
      </c>
      <c r="U1288" s="5">
        <v>3700</v>
      </c>
      <c r="V1288" s="5">
        <v>11854700</v>
      </c>
      <c r="W1288" s="3">
        <v>3700</v>
      </c>
      <c r="X1288" s="19">
        <f t="shared" si="125"/>
        <v>-3.5135135135135136</v>
      </c>
      <c r="AF1288" s="51">
        <f t="shared" si="127"/>
        <v>-43.36362459245565</v>
      </c>
      <c r="AG1288" s="51">
        <f t="shared" si="126"/>
        <v>152.34706831924086</v>
      </c>
    </row>
    <row r="1289" spans="1:33">
      <c r="A1289" s="12">
        <v>39981</v>
      </c>
      <c r="B1289" s="14">
        <v>9705.73</v>
      </c>
      <c r="C1289" s="14">
        <v>9845.52</v>
      </c>
      <c r="D1289" s="14">
        <v>9705.73</v>
      </c>
      <c r="E1289" s="15">
        <v>9840.85</v>
      </c>
      <c r="F1289" s="19">
        <f t="shared" si="122"/>
        <v>0.89392684575012493</v>
      </c>
      <c r="G1289" s="19"/>
      <c r="H1289" s="19"/>
      <c r="I1289" s="19"/>
      <c r="J1289" s="19"/>
      <c r="K1289" s="19"/>
      <c r="L1289" s="19"/>
      <c r="M1289" s="19"/>
      <c r="N1289" s="51">
        <f t="shared" si="123"/>
        <v>0.72103934550790028</v>
      </c>
      <c r="O1289" s="51">
        <f t="shared" si="124"/>
        <v>0.64656464300619576</v>
      </c>
      <c r="Q1289" s="12">
        <v>39981</v>
      </c>
      <c r="R1289" s="5">
        <v>3670</v>
      </c>
      <c r="S1289" s="5">
        <v>3770</v>
      </c>
      <c r="T1289" s="5">
        <v>3660</v>
      </c>
      <c r="U1289" s="5">
        <v>3720</v>
      </c>
      <c r="V1289" s="5">
        <v>6931500</v>
      </c>
      <c r="W1289" s="3">
        <v>3720</v>
      </c>
      <c r="X1289" s="19">
        <f t="shared" si="125"/>
        <v>0.53763440860215062</v>
      </c>
      <c r="AF1289" s="51">
        <f t="shared" si="127"/>
        <v>0.15563597008451568</v>
      </c>
      <c r="AG1289" s="51">
        <f t="shared" si="126"/>
        <v>8.3716931696868946E-2</v>
      </c>
    </row>
    <row r="1290" spans="1:33">
      <c r="A1290" s="12">
        <v>39982</v>
      </c>
      <c r="B1290" s="14">
        <v>9778.35</v>
      </c>
      <c r="C1290" s="14">
        <v>9778.35</v>
      </c>
      <c r="D1290" s="14">
        <v>9649.83</v>
      </c>
      <c r="E1290" s="15">
        <v>9703.7199999999993</v>
      </c>
      <c r="F1290" s="19">
        <f t="shared" si="122"/>
        <v>-1.4131693824636431</v>
      </c>
      <c r="G1290" s="19"/>
      <c r="H1290" s="19"/>
      <c r="I1290" s="19"/>
      <c r="J1290" s="19"/>
      <c r="K1290" s="19"/>
      <c r="L1290" s="19"/>
      <c r="M1290" s="19"/>
      <c r="N1290" s="51">
        <f t="shared" si="123"/>
        <v>-2.805513198933542</v>
      </c>
      <c r="O1290" s="51">
        <f t="shared" si="124"/>
        <v>3.9568515311800914</v>
      </c>
      <c r="Q1290" s="12">
        <v>39982</v>
      </c>
      <c r="R1290" s="5">
        <v>3690</v>
      </c>
      <c r="S1290" s="5">
        <v>3700</v>
      </c>
      <c r="T1290" s="5">
        <v>3650</v>
      </c>
      <c r="U1290" s="5">
        <v>3650</v>
      </c>
      <c r="V1290" s="5">
        <v>5173300</v>
      </c>
      <c r="W1290" s="3">
        <v>3650</v>
      </c>
      <c r="X1290" s="19">
        <f t="shared" si="125"/>
        <v>-1.9178082191780823</v>
      </c>
      <c r="AF1290" s="51">
        <f t="shared" si="127"/>
        <v>-7.0507218590061322</v>
      </c>
      <c r="AG1290" s="51">
        <f t="shared" si="126"/>
        <v>13.520044164861334</v>
      </c>
    </row>
    <row r="1291" spans="1:33">
      <c r="A1291" s="12">
        <v>39983</v>
      </c>
      <c r="B1291" s="14">
        <v>9757.85</v>
      </c>
      <c r="C1291" s="14">
        <v>9822.83</v>
      </c>
      <c r="D1291" s="14">
        <v>9703.8700000000008</v>
      </c>
      <c r="E1291" s="15">
        <v>9786.26</v>
      </c>
      <c r="F1291" s="19">
        <f t="shared" si="122"/>
        <v>0.84342741762431073</v>
      </c>
      <c r="G1291" s="19"/>
      <c r="H1291" s="19"/>
      <c r="I1291" s="19"/>
      <c r="J1291" s="19"/>
      <c r="K1291" s="19"/>
      <c r="L1291" s="19"/>
      <c r="M1291" s="19"/>
      <c r="N1291" s="51">
        <f t="shared" si="123"/>
        <v>0.60595230202508743</v>
      </c>
      <c r="O1291" s="51">
        <f t="shared" si="124"/>
        <v>0.51276446384375696</v>
      </c>
      <c r="Q1291" s="12">
        <v>39983</v>
      </c>
      <c r="R1291" s="5">
        <v>3680</v>
      </c>
      <c r="S1291" s="5">
        <v>3730</v>
      </c>
      <c r="T1291" s="5">
        <v>3670</v>
      </c>
      <c r="U1291" s="5">
        <v>3690</v>
      </c>
      <c r="V1291" s="5">
        <v>5736800</v>
      </c>
      <c r="W1291" s="3">
        <v>3690</v>
      </c>
      <c r="X1291" s="19">
        <f t="shared" si="125"/>
        <v>1.084010840108401</v>
      </c>
      <c r="AF1291" s="51">
        <f t="shared" si="127"/>
        <v>1.2747432017806128</v>
      </c>
      <c r="AG1291" s="51">
        <f t="shared" si="126"/>
        <v>1.3821768224512692</v>
      </c>
    </row>
    <row r="1292" spans="1:33">
      <c r="A1292" s="12">
        <v>39986</v>
      </c>
      <c r="B1292" s="14">
        <v>9788.07</v>
      </c>
      <c r="C1292" s="14">
        <v>9887.1299999999992</v>
      </c>
      <c r="D1292" s="14">
        <v>9763.3700000000008</v>
      </c>
      <c r="E1292" s="15">
        <v>9826.27</v>
      </c>
      <c r="F1292" s="19">
        <f t="shared" si="122"/>
        <v>0.40717383096536341</v>
      </c>
      <c r="G1292" s="19"/>
      <c r="H1292" s="19"/>
      <c r="I1292" s="19"/>
      <c r="J1292" s="19"/>
      <c r="K1292" s="19"/>
      <c r="L1292" s="19"/>
      <c r="M1292" s="19"/>
      <c r="N1292" s="51">
        <f t="shared" si="123"/>
        <v>6.8900324898176726E-2</v>
      </c>
      <c r="O1292" s="51">
        <f t="shared" si="124"/>
        <v>2.8246308176127655E-2</v>
      </c>
      <c r="Q1292" s="12">
        <v>39986</v>
      </c>
      <c r="R1292" s="5">
        <v>3690</v>
      </c>
      <c r="S1292" s="5">
        <v>3730</v>
      </c>
      <c r="T1292" s="5">
        <v>3660</v>
      </c>
      <c r="U1292" s="5">
        <v>3680</v>
      </c>
      <c r="V1292" s="5">
        <v>8124600</v>
      </c>
      <c r="W1292" s="3">
        <v>3680</v>
      </c>
      <c r="X1292" s="19">
        <f t="shared" si="125"/>
        <v>-0.27173913043478259</v>
      </c>
      <c r="AF1292" s="51">
        <f t="shared" si="127"/>
        <v>-2.0006537146502031E-2</v>
      </c>
      <c r="AG1292" s="51">
        <f t="shared" si="126"/>
        <v>5.4312013014848745E-3</v>
      </c>
    </row>
    <row r="1293" spans="1:33">
      <c r="A1293" s="12">
        <v>39987</v>
      </c>
      <c r="B1293" s="14">
        <v>9695.76</v>
      </c>
      <c r="C1293" s="14">
        <v>9712.09</v>
      </c>
      <c r="D1293" s="14">
        <v>9511.4500000000007</v>
      </c>
      <c r="E1293" s="15">
        <v>9549.61</v>
      </c>
      <c r="F1293" s="19">
        <f t="shared" ref="F1293:F1356" si="128">(E1293-E1292)/E1293*100</f>
        <v>-2.8970816609264656</v>
      </c>
      <c r="G1293" s="19"/>
      <c r="H1293" s="19"/>
      <c r="I1293" s="19"/>
      <c r="J1293" s="19"/>
      <c r="K1293" s="19"/>
      <c r="L1293" s="19"/>
      <c r="M1293" s="19"/>
      <c r="N1293" s="51">
        <f t="shared" ref="N1293:N1356" si="129">(F1293-F$4)^3</f>
        <v>-24.245383359269763</v>
      </c>
      <c r="O1293" s="51">
        <f t="shared" ref="O1293:O1356" si="130">(F1293-F$4)^4</f>
        <v>70.173328043113031</v>
      </c>
      <c r="Q1293" s="12">
        <v>39987</v>
      </c>
      <c r="R1293" s="5">
        <v>3620</v>
      </c>
      <c r="S1293" s="5">
        <v>3630</v>
      </c>
      <c r="T1293" s="5">
        <v>3580</v>
      </c>
      <c r="U1293" s="5">
        <v>3590</v>
      </c>
      <c r="V1293" s="5">
        <v>10025300</v>
      </c>
      <c r="W1293" s="3">
        <v>3590</v>
      </c>
      <c r="X1293" s="19">
        <f t="shared" ref="X1293:X1356" si="131">(W1293-W1292)/W1293*100</f>
        <v>-2.5069637883008355</v>
      </c>
      <c r="AF1293" s="51">
        <f t="shared" si="127"/>
        <v>-15.75088639514366</v>
      </c>
      <c r="AG1293" s="51">
        <f t="shared" ref="AG1293:AG1356" si="132">(X1293-X$4)^4</f>
        <v>39.482683774262469</v>
      </c>
    </row>
    <row r="1294" spans="1:33">
      <c r="A1294" s="12">
        <v>39988</v>
      </c>
      <c r="B1294" s="14">
        <v>9596.7800000000007</v>
      </c>
      <c r="C1294" s="14">
        <v>9624.41</v>
      </c>
      <c r="D1294" s="14">
        <v>9534.24</v>
      </c>
      <c r="E1294" s="15">
        <v>9590.32</v>
      </c>
      <c r="F1294" s="19">
        <f t="shared" si="128"/>
        <v>0.42449052794900616</v>
      </c>
      <c r="G1294" s="19"/>
      <c r="H1294" s="19"/>
      <c r="I1294" s="19"/>
      <c r="J1294" s="19"/>
      <c r="K1294" s="19"/>
      <c r="L1294" s="19"/>
      <c r="M1294" s="19"/>
      <c r="N1294" s="51">
        <f t="shared" si="129"/>
        <v>7.8005382109873081E-2</v>
      </c>
      <c r="O1294" s="51">
        <f t="shared" si="130"/>
        <v>3.3329803874967687E-2</v>
      </c>
      <c r="Q1294" s="12">
        <v>39988</v>
      </c>
      <c r="R1294" s="5">
        <v>3590</v>
      </c>
      <c r="S1294" s="5">
        <v>3640</v>
      </c>
      <c r="T1294" s="5">
        <v>3580</v>
      </c>
      <c r="U1294" s="5">
        <v>3620</v>
      </c>
      <c r="V1294" s="5">
        <v>7723900</v>
      </c>
      <c r="W1294" s="3">
        <v>3620</v>
      </c>
      <c r="X1294" s="19">
        <f t="shared" si="131"/>
        <v>0.82872928176795579</v>
      </c>
      <c r="AF1294" s="51">
        <f t="shared" ref="AF1294:AF1357" si="133">(X1294-X$4)^3</f>
        <v>0.56971676780482972</v>
      </c>
      <c r="AG1294" s="51">
        <f t="shared" si="132"/>
        <v>0.47229353666499496</v>
      </c>
    </row>
    <row r="1295" spans="1:33">
      <c r="A1295" s="12">
        <v>39989</v>
      </c>
      <c r="B1295" s="14">
        <v>9628.18</v>
      </c>
      <c r="C1295" s="14">
        <v>9871.14</v>
      </c>
      <c r="D1295" s="14">
        <v>9619.02</v>
      </c>
      <c r="E1295" s="15">
        <v>9796.08</v>
      </c>
      <c r="F1295" s="19">
        <f t="shared" si="128"/>
        <v>2.1004320095385118</v>
      </c>
      <c r="G1295" s="19"/>
      <c r="H1295" s="19"/>
      <c r="I1295" s="19"/>
      <c r="J1295" s="19"/>
      <c r="K1295" s="19"/>
      <c r="L1295" s="19"/>
      <c r="M1295" s="19"/>
      <c r="N1295" s="51">
        <f t="shared" si="129"/>
        <v>9.3036284894382622</v>
      </c>
      <c r="O1295" s="51">
        <f t="shared" si="130"/>
        <v>19.567551246006971</v>
      </c>
      <c r="Q1295" s="12">
        <v>39989</v>
      </c>
      <c r="R1295" s="5">
        <v>3650</v>
      </c>
      <c r="S1295" s="5">
        <v>3750</v>
      </c>
      <c r="T1295" s="5">
        <v>3630</v>
      </c>
      <c r="U1295" s="5">
        <v>3700</v>
      </c>
      <c r="V1295" s="5">
        <v>7006200</v>
      </c>
      <c r="W1295" s="3">
        <v>3700</v>
      </c>
      <c r="X1295" s="19">
        <f t="shared" si="131"/>
        <v>2.1621621621621623</v>
      </c>
      <c r="AF1295" s="51">
        <f t="shared" si="133"/>
        <v>10.111745939794929</v>
      </c>
      <c r="AG1295" s="51">
        <f t="shared" si="132"/>
        <v>21.86594236727499</v>
      </c>
    </row>
    <row r="1296" spans="1:33">
      <c r="A1296" s="12">
        <v>39990</v>
      </c>
      <c r="B1296" s="14">
        <v>9852.92</v>
      </c>
      <c r="C1296" s="5">
        <v>9893</v>
      </c>
      <c r="D1296" s="14">
        <v>9793.9500000000007</v>
      </c>
      <c r="E1296" s="15">
        <v>9877.39</v>
      </c>
      <c r="F1296" s="19">
        <f t="shared" si="128"/>
        <v>0.82319317147545557</v>
      </c>
      <c r="G1296" s="19"/>
      <c r="H1296" s="19"/>
      <c r="I1296" s="19"/>
      <c r="J1296" s="19"/>
      <c r="K1296" s="19"/>
      <c r="L1296" s="19"/>
      <c r="M1296" s="19"/>
      <c r="N1296" s="51">
        <f t="shared" si="129"/>
        <v>0.56351564038295843</v>
      </c>
      <c r="O1296" s="51">
        <f t="shared" si="130"/>
        <v>0.46545171252333484</v>
      </c>
      <c r="Q1296" s="12">
        <v>39990</v>
      </c>
      <c r="R1296" s="5">
        <v>3710</v>
      </c>
      <c r="S1296" s="5">
        <v>3720</v>
      </c>
      <c r="T1296" s="5">
        <v>3650</v>
      </c>
      <c r="U1296" s="5">
        <v>3660</v>
      </c>
      <c r="V1296" s="5">
        <v>6625900</v>
      </c>
      <c r="W1296" s="3">
        <v>3660</v>
      </c>
      <c r="X1296" s="19">
        <f t="shared" si="131"/>
        <v>-1.0928961748633881</v>
      </c>
      <c r="AF1296" s="51">
        <f t="shared" si="133"/>
        <v>-1.3044199330457056</v>
      </c>
      <c r="AG1296" s="51">
        <f t="shared" si="132"/>
        <v>1.4252462345126304</v>
      </c>
    </row>
    <row r="1297" spans="1:33">
      <c r="A1297" s="12">
        <v>39993</v>
      </c>
      <c r="B1297" s="14">
        <v>9866.2800000000007</v>
      </c>
      <c r="C1297" s="14">
        <v>9943.83</v>
      </c>
      <c r="D1297" s="14">
        <v>9748.73</v>
      </c>
      <c r="E1297" s="15">
        <v>9783.4699999999993</v>
      </c>
      <c r="F1297" s="19">
        <f t="shared" si="128"/>
        <v>-0.95998658962515426</v>
      </c>
      <c r="G1297" s="19"/>
      <c r="H1297" s="19"/>
      <c r="I1297" s="19"/>
      <c r="J1297" s="19"/>
      <c r="K1297" s="19"/>
      <c r="L1297" s="19"/>
      <c r="M1297" s="19"/>
      <c r="N1297" s="51">
        <f t="shared" si="129"/>
        <v>-0.87702102676414262</v>
      </c>
      <c r="O1297" s="51">
        <f t="shared" si="130"/>
        <v>0.83948577421862824</v>
      </c>
      <c r="Q1297" s="12">
        <v>39993</v>
      </c>
      <c r="R1297" s="5">
        <v>3620</v>
      </c>
      <c r="S1297" s="5">
        <v>3650</v>
      </c>
      <c r="T1297" s="5">
        <v>3540</v>
      </c>
      <c r="U1297" s="5">
        <v>3570</v>
      </c>
      <c r="V1297" s="5">
        <v>8828500</v>
      </c>
      <c r="W1297" s="3">
        <v>3570</v>
      </c>
      <c r="X1297" s="19">
        <f t="shared" si="131"/>
        <v>-2.5210084033613445</v>
      </c>
      <c r="AF1297" s="51">
        <f t="shared" si="133"/>
        <v>-16.017121572584212</v>
      </c>
      <c r="AG1297" s="51">
        <f t="shared" si="132"/>
        <v>40.3750087329595</v>
      </c>
    </row>
    <row r="1298" spans="1:33">
      <c r="A1298" s="12">
        <v>39994</v>
      </c>
      <c r="B1298" s="14">
        <v>9896.56</v>
      </c>
      <c r="C1298" s="14">
        <v>10000.299999999999</v>
      </c>
      <c r="D1298" s="14">
        <v>9894.9500000000007</v>
      </c>
      <c r="E1298" s="15">
        <v>9958.44</v>
      </c>
      <c r="F1298" s="19">
        <f t="shared" si="128"/>
        <v>1.757002100730648</v>
      </c>
      <c r="G1298" s="19"/>
      <c r="H1298" s="19"/>
      <c r="I1298" s="19"/>
      <c r="J1298" s="19"/>
      <c r="K1298" s="19"/>
      <c r="L1298" s="19"/>
      <c r="M1298" s="19"/>
      <c r="N1298" s="51">
        <f t="shared" si="129"/>
        <v>5.449799363387549</v>
      </c>
      <c r="O1298" s="51">
        <f t="shared" si="130"/>
        <v>9.5904875330673391</v>
      </c>
      <c r="Q1298" s="12">
        <v>39994</v>
      </c>
      <c r="R1298" s="5">
        <v>3640</v>
      </c>
      <c r="S1298" s="5">
        <v>3700</v>
      </c>
      <c r="T1298" s="5">
        <v>3630</v>
      </c>
      <c r="U1298" s="5">
        <v>3670</v>
      </c>
      <c r="V1298" s="5">
        <v>8653100</v>
      </c>
      <c r="W1298" s="3">
        <v>3670</v>
      </c>
      <c r="X1298" s="19">
        <f t="shared" si="131"/>
        <v>2.7247956403269753</v>
      </c>
      <c r="AF1298" s="51">
        <f t="shared" si="133"/>
        <v>20.236241360103794</v>
      </c>
      <c r="AG1298" s="51">
        <f t="shared" si="132"/>
        <v>55.145041454604524</v>
      </c>
    </row>
    <row r="1299" spans="1:33">
      <c r="A1299" s="12">
        <v>39995</v>
      </c>
      <c r="B1299" s="14">
        <v>9889.34</v>
      </c>
      <c r="C1299" s="14">
        <v>10086.18</v>
      </c>
      <c r="D1299" s="5">
        <v>9874</v>
      </c>
      <c r="E1299" s="15">
        <v>9939.93</v>
      </c>
      <c r="F1299" s="19">
        <f t="shared" si="128"/>
        <v>-0.18621861522163857</v>
      </c>
      <c r="G1299" s="19"/>
      <c r="H1299" s="19"/>
      <c r="I1299" s="19"/>
      <c r="J1299" s="19"/>
      <c r="K1299" s="19"/>
      <c r="L1299" s="19"/>
      <c r="M1299" s="19"/>
      <c r="N1299" s="51">
        <f t="shared" si="129"/>
        <v>-6.1721374372618633E-3</v>
      </c>
      <c r="O1299" s="51">
        <f t="shared" si="130"/>
        <v>1.1321764510992943E-3</v>
      </c>
      <c r="Q1299" s="12">
        <v>39995</v>
      </c>
      <c r="R1299" s="5">
        <v>3610</v>
      </c>
      <c r="S1299" s="5">
        <v>3700</v>
      </c>
      <c r="T1299" s="5">
        <v>3600</v>
      </c>
      <c r="U1299" s="5">
        <v>3630</v>
      </c>
      <c r="V1299" s="5">
        <v>9585400</v>
      </c>
      <c r="W1299" s="3">
        <v>3630</v>
      </c>
      <c r="X1299" s="19">
        <f t="shared" si="131"/>
        <v>-1.1019283746556474</v>
      </c>
      <c r="AF1299" s="51">
        <f t="shared" si="133"/>
        <v>-1.3370369985330215</v>
      </c>
      <c r="AG1299" s="51">
        <f t="shared" si="132"/>
        <v>1.4729609511424939</v>
      </c>
    </row>
    <row r="1300" spans="1:33">
      <c r="A1300" s="12">
        <v>39996</v>
      </c>
      <c r="B1300" s="14">
        <v>9993.77</v>
      </c>
      <c r="C1300" s="14">
        <v>9993.77</v>
      </c>
      <c r="D1300" s="14">
        <v>9869.5400000000009</v>
      </c>
      <c r="E1300" s="15">
        <v>9876.15</v>
      </c>
      <c r="F1300" s="19">
        <f t="shared" si="128"/>
        <v>-0.64579821084127575</v>
      </c>
      <c r="G1300" s="19"/>
      <c r="H1300" s="19"/>
      <c r="I1300" s="19"/>
      <c r="J1300" s="19"/>
      <c r="K1300" s="19"/>
      <c r="L1300" s="19"/>
      <c r="M1300" s="19"/>
      <c r="N1300" s="51">
        <f t="shared" si="129"/>
        <v>-0.26586388583264459</v>
      </c>
      <c r="O1300" s="51">
        <f t="shared" si="130"/>
        <v>0.17095394639420766</v>
      </c>
      <c r="Q1300" s="12">
        <v>39996</v>
      </c>
      <c r="R1300" s="5">
        <v>3650</v>
      </c>
      <c r="S1300" s="5">
        <v>3660</v>
      </c>
      <c r="T1300" s="5">
        <v>3610</v>
      </c>
      <c r="U1300" s="5">
        <v>3610</v>
      </c>
      <c r="V1300" s="5">
        <v>6216700</v>
      </c>
      <c r="W1300" s="3">
        <v>3610</v>
      </c>
      <c r="X1300" s="19">
        <f t="shared" si="131"/>
        <v>-0.554016620498615</v>
      </c>
      <c r="AF1300" s="51">
        <f t="shared" si="133"/>
        <v>-0.16980029788404849</v>
      </c>
      <c r="AG1300" s="51">
        <f t="shared" si="132"/>
        <v>9.4026715054946128E-2</v>
      </c>
    </row>
    <row r="1301" spans="1:33">
      <c r="A1301" s="12">
        <v>39997</v>
      </c>
      <c r="B1301" s="14">
        <v>9751.69</v>
      </c>
      <c r="C1301" s="14">
        <v>9816.07</v>
      </c>
      <c r="D1301" s="14">
        <v>9691.16</v>
      </c>
      <c r="E1301" s="15">
        <v>9816.07</v>
      </c>
      <c r="F1301" s="19">
        <f t="shared" si="128"/>
        <v>-0.61205757497654278</v>
      </c>
      <c r="G1301" s="19"/>
      <c r="H1301" s="19"/>
      <c r="I1301" s="19"/>
      <c r="J1301" s="19"/>
      <c r="K1301" s="19"/>
      <c r="L1301" s="19"/>
      <c r="M1301" s="19"/>
      <c r="N1301" s="51">
        <f t="shared" si="129"/>
        <v>-0.22616975707739734</v>
      </c>
      <c r="O1301" s="51">
        <f t="shared" si="130"/>
        <v>0.13779899243582405</v>
      </c>
      <c r="Q1301" s="12">
        <v>39997</v>
      </c>
      <c r="R1301" s="5">
        <v>3580</v>
      </c>
      <c r="S1301" s="5">
        <v>3640</v>
      </c>
      <c r="T1301" s="5">
        <v>3570</v>
      </c>
      <c r="U1301" s="5">
        <v>3640</v>
      </c>
      <c r="V1301" s="5">
        <v>7177300</v>
      </c>
      <c r="W1301" s="3">
        <v>3640</v>
      </c>
      <c r="X1301" s="19">
        <f t="shared" si="131"/>
        <v>0.82417582417582425</v>
      </c>
      <c r="AF1301" s="51">
        <f t="shared" si="133"/>
        <v>0.56038033650857622</v>
      </c>
      <c r="AG1301" s="51">
        <f t="shared" si="132"/>
        <v>0.46200199428948546</v>
      </c>
    </row>
    <row r="1302" spans="1:33">
      <c r="A1302" s="12">
        <v>40000</v>
      </c>
      <c r="B1302" s="14">
        <v>9738.49</v>
      </c>
      <c r="C1302" s="14">
        <v>9771.76</v>
      </c>
      <c r="D1302" s="14">
        <v>9650.75</v>
      </c>
      <c r="E1302" s="15">
        <v>9680.8700000000008</v>
      </c>
      <c r="F1302" s="19">
        <f t="shared" si="128"/>
        <v>-1.3965686968216586</v>
      </c>
      <c r="G1302" s="19"/>
      <c r="H1302" s="19"/>
      <c r="I1302" s="19"/>
      <c r="J1302" s="19"/>
      <c r="K1302" s="19"/>
      <c r="L1302" s="19"/>
      <c r="M1302" s="19"/>
      <c r="N1302" s="51">
        <f t="shared" si="129"/>
        <v>-2.7076092202164883</v>
      </c>
      <c r="O1302" s="51">
        <f t="shared" si="130"/>
        <v>3.7738211354907025</v>
      </c>
      <c r="Q1302" s="12">
        <v>40000</v>
      </c>
      <c r="R1302" s="5">
        <v>3650</v>
      </c>
      <c r="S1302" s="5">
        <v>3670</v>
      </c>
      <c r="T1302" s="5">
        <v>3600</v>
      </c>
      <c r="U1302" s="5">
        <v>3610</v>
      </c>
      <c r="V1302" s="5">
        <v>5435300</v>
      </c>
      <c r="W1302" s="3">
        <v>3610</v>
      </c>
      <c r="X1302" s="19">
        <f t="shared" si="131"/>
        <v>-0.8310249307479225</v>
      </c>
      <c r="AF1302" s="51">
        <f t="shared" si="133"/>
        <v>-0.57335319458561496</v>
      </c>
      <c r="AG1302" s="51">
        <f t="shared" si="132"/>
        <v>0.47631725612674852</v>
      </c>
    </row>
    <row r="1303" spans="1:33">
      <c r="A1303" s="12">
        <v>40001</v>
      </c>
      <c r="B1303" s="14">
        <v>9713.6200000000008</v>
      </c>
      <c r="C1303" s="14">
        <v>9734.43</v>
      </c>
      <c r="D1303" s="14">
        <v>9619.68</v>
      </c>
      <c r="E1303" s="15">
        <v>9647.7900000000009</v>
      </c>
      <c r="F1303" s="19">
        <f t="shared" si="128"/>
        <v>-0.34287645149821799</v>
      </c>
      <c r="G1303" s="19"/>
      <c r="H1303" s="19"/>
      <c r="I1303" s="19"/>
      <c r="J1303" s="19"/>
      <c r="K1303" s="19"/>
      <c r="L1303" s="19"/>
      <c r="M1303" s="19"/>
      <c r="N1303" s="51">
        <f t="shared" si="129"/>
        <v>-3.9335665856572652E-2</v>
      </c>
      <c r="O1303" s="51">
        <f t="shared" si="130"/>
        <v>1.3377717115546708E-2</v>
      </c>
      <c r="Q1303" s="12">
        <v>40001</v>
      </c>
      <c r="R1303" s="5">
        <v>3600</v>
      </c>
      <c r="S1303" s="5">
        <v>3620</v>
      </c>
      <c r="T1303" s="5">
        <v>3580</v>
      </c>
      <c r="U1303" s="5">
        <v>3590</v>
      </c>
      <c r="V1303" s="5">
        <v>5609400</v>
      </c>
      <c r="W1303" s="3">
        <v>3590</v>
      </c>
      <c r="X1303" s="19">
        <f t="shared" si="131"/>
        <v>-0.55710306406685239</v>
      </c>
      <c r="AF1303" s="51">
        <f t="shared" si="133"/>
        <v>-0.17265541295649062</v>
      </c>
      <c r="AG1303" s="51">
        <f t="shared" si="132"/>
        <v>9.6140622853951765E-2</v>
      </c>
    </row>
    <row r="1304" spans="1:33">
      <c r="A1304" s="12">
        <v>40002</v>
      </c>
      <c r="B1304" s="14">
        <v>9548.81</v>
      </c>
      <c r="C1304" s="14">
        <v>9557.39</v>
      </c>
      <c r="D1304" s="14">
        <v>9407.98</v>
      </c>
      <c r="E1304" s="15">
        <v>9420.75</v>
      </c>
      <c r="F1304" s="19">
        <f t="shared" si="128"/>
        <v>-2.4099992038850502</v>
      </c>
      <c r="G1304" s="19"/>
      <c r="H1304" s="19"/>
      <c r="I1304" s="19"/>
      <c r="J1304" s="19"/>
      <c r="K1304" s="19"/>
      <c r="L1304" s="19"/>
      <c r="M1304" s="19"/>
      <c r="N1304" s="51">
        <f t="shared" si="129"/>
        <v>-13.949033632176711</v>
      </c>
      <c r="O1304" s="51">
        <f t="shared" si="130"/>
        <v>33.578309556028366</v>
      </c>
      <c r="Q1304" s="12">
        <v>40002</v>
      </c>
      <c r="R1304" s="5">
        <v>3510</v>
      </c>
      <c r="S1304" s="5">
        <v>3520</v>
      </c>
      <c r="T1304" s="5">
        <v>3460</v>
      </c>
      <c r="U1304" s="5">
        <v>3470</v>
      </c>
      <c r="V1304" s="5">
        <v>8870700</v>
      </c>
      <c r="W1304" s="3">
        <v>3470</v>
      </c>
      <c r="X1304" s="19">
        <f t="shared" si="131"/>
        <v>-3.4582132564841501</v>
      </c>
      <c r="AF1304" s="51">
        <f t="shared" si="133"/>
        <v>-41.347991367954045</v>
      </c>
      <c r="AG1304" s="51">
        <f t="shared" si="132"/>
        <v>142.97909897842266</v>
      </c>
    </row>
    <row r="1305" spans="1:33">
      <c r="A1305" s="12">
        <v>40003</v>
      </c>
      <c r="B1305" s="14">
        <v>9342.33</v>
      </c>
      <c r="C1305" s="14">
        <v>9384.24</v>
      </c>
      <c r="D1305" s="14">
        <v>9291.06</v>
      </c>
      <c r="E1305" s="15">
        <v>9291.06</v>
      </c>
      <c r="F1305" s="19">
        <f t="shared" si="128"/>
        <v>-1.3958579537749247</v>
      </c>
      <c r="G1305" s="19"/>
      <c r="H1305" s="19"/>
      <c r="I1305" s="19"/>
      <c r="J1305" s="19"/>
      <c r="K1305" s="19"/>
      <c r="L1305" s="19"/>
      <c r="M1305" s="19"/>
      <c r="N1305" s="51">
        <f t="shared" si="129"/>
        <v>-2.7034691944073805</v>
      </c>
      <c r="O1305" s="51">
        <f t="shared" si="130"/>
        <v>3.7661293637742319</v>
      </c>
      <c r="Q1305" s="12">
        <v>40003</v>
      </c>
      <c r="R1305" s="5">
        <v>3400</v>
      </c>
      <c r="S1305" s="5">
        <v>3440</v>
      </c>
      <c r="T1305" s="5">
        <v>3390</v>
      </c>
      <c r="U1305" s="5">
        <v>3400</v>
      </c>
      <c r="V1305" s="5">
        <v>8210200</v>
      </c>
      <c r="W1305" s="3">
        <v>3400</v>
      </c>
      <c r="X1305" s="19">
        <f t="shared" si="131"/>
        <v>-2.0588235294117645</v>
      </c>
      <c r="AF1305" s="51">
        <f t="shared" si="133"/>
        <v>-8.7234421965040134</v>
      </c>
      <c r="AG1305" s="51">
        <f t="shared" si="132"/>
        <v>17.957691933396962</v>
      </c>
    </row>
    <row r="1306" spans="1:33">
      <c r="A1306" s="12">
        <v>40004</v>
      </c>
      <c r="B1306" s="14">
        <v>9338.76</v>
      </c>
      <c r="C1306" s="14">
        <v>9370.15</v>
      </c>
      <c r="D1306" s="14">
        <v>9265.24</v>
      </c>
      <c r="E1306" s="15">
        <v>9287.2800000000007</v>
      </c>
      <c r="F1306" s="19">
        <f t="shared" si="128"/>
        <v>-4.070082952165581E-2</v>
      </c>
      <c r="G1306" s="19"/>
      <c r="H1306" s="19"/>
      <c r="I1306" s="19"/>
      <c r="J1306" s="19"/>
      <c r="K1306" s="19"/>
      <c r="L1306" s="19"/>
      <c r="M1306" s="19"/>
      <c r="N1306" s="51">
        <f t="shared" si="129"/>
        <v>-5.450745896583473E-5</v>
      </c>
      <c r="O1306" s="51">
        <f t="shared" si="130"/>
        <v>2.0666864021452582E-6</v>
      </c>
      <c r="Q1306" s="12">
        <v>40004</v>
      </c>
      <c r="R1306" s="5">
        <v>3450</v>
      </c>
      <c r="S1306" s="5">
        <v>3450</v>
      </c>
      <c r="T1306" s="5">
        <v>3400</v>
      </c>
      <c r="U1306" s="5">
        <v>3430</v>
      </c>
      <c r="V1306" s="5">
        <v>7331300</v>
      </c>
      <c r="W1306" s="3">
        <v>3430</v>
      </c>
      <c r="X1306" s="19">
        <f t="shared" si="131"/>
        <v>0.87463556851311952</v>
      </c>
      <c r="AF1306" s="51">
        <f t="shared" si="133"/>
        <v>0.66969994390675813</v>
      </c>
      <c r="AG1306" s="51">
        <f t="shared" si="132"/>
        <v>0.58592273531304473</v>
      </c>
    </row>
    <row r="1307" spans="1:33">
      <c r="A1307" s="12">
        <v>40007</v>
      </c>
      <c r="B1307" s="14">
        <v>9242.1299999999992</v>
      </c>
      <c r="C1307" s="14">
        <v>9343.86</v>
      </c>
      <c r="D1307" s="14">
        <v>9050.33</v>
      </c>
      <c r="E1307" s="15">
        <v>9050.33</v>
      </c>
      <c r="F1307" s="19">
        <f t="shared" si="128"/>
        <v>-2.6181365762353499</v>
      </c>
      <c r="G1307" s="19"/>
      <c r="H1307" s="19"/>
      <c r="I1307" s="19"/>
      <c r="J1307" s="19"/>
      <c r="K1307" s="19"/>
      <c r="L1307" s="19"/>
      <c r="M1307" s="19"/>
      <c r="N1307" s="51">
        <f t="shared" si="129"/>
        <v>-17.889168383697072</v>
      </c>
      <c r="O1307" s="51">
        <f t="shared" si="130"/>
        <v>46.786461736798721</v>
      </c>
      <c r="Q1307" s="12">
        <v>40007</v>
      </c>
      <c r="R1307" s="5">
        <v>3420</v>
      </c>
      <c r="S1307" s="5">
        <v>3480</v>
      </c>
      <c r="T1307" s="5">
        <v>3380</v>
      </c>
      <c r="U1307" s="5">
        <v>3380</v>
      </c>
      <c r="V1307" s="5">
        <v>8728400</v>
      </c>
      <c r="W1307" s="3">
        <v>3380</v>
      </c>
      <c r="X1307" s="19">
        <f t="shared" si="131"/>
        <v>-1.4792899408284024</v>
      </c>
      <c r="AF1307" s="51">
        <f t="shared" si="133"/>
        <v>-3.2353705511807966</v>
      </c>
      <c r="AG1307" s="51">
        <f t="shared" si="132"/>
        <v>4.7851846862466472</v>
      </c>
    </row>
    <row r="1308" spans="1:33">
      <c r="A1308" s="12">
        <v>40008</v>
      </c>
      <c r="B1308" s="14">
        <v>9173.14</v>
      </c>
      <c r="C1308" s="14">
        <v>9284.3799999999992</v>
      </c>
      <c r="D1308" s="14">
        <v>9166.6299999999992</v>
      </c>
      <c r="E1308" s="15">
        <v>9261.81</v>
      </c>
      <c r="F1308" s="19">
        <f t="shared" si="128"/>
        <v>2.2833549813697278</v>
      </c>
      <c r="G1308" s="19"/>
      <c r="H1308" s="19"/>
      <c r="I1308" s="19"/>
      <c r="J1308" s="19"/>
      <c r="K1308" s="19"/>
      <c r="L1308" s="19"/>
      <c r="M1308" s="19"/>
      <c r="N1308" s="51">
        <f t="shared" si="129"/>
        <v>11.948366955940458</v>
      </c>
      <c r="O1308" s="51">
        <f t="shared" si="130"/>
        <v>27.315641409137832</v>
      </c>
      <c r="Q1308" s="12">
        <v>40008</v>
      </c>
      <c r="R1308" s="5">
        <v>3480</v>
      </c>
      <c r="S1308" s="5">
        <v>3520</v>
      </c>
      <c r="T1308" s="5">
        <v>3450</v>
      </c>
      <c r="U1308" s="5">
        <v>3500</v>
      </c>
      <c r="V1308" s="5">
        <v>7196400</v>
      </c>
      <c r="W1308" s="3">
        <v>3500</v>
      </c>
      <c r="X1308" s="19">
        <f t="shared" si="131"/>
        <v>3.4285714285714288</v>
      </c>
      <c r="AF1308" s="51">
        <f t="shared" si="133"/>
        <v>40.312651704530396</v>
      </c>
      <c r="AG1308" s="51">
        <f t="shared" si="132"/>
        <v>138.22560148169578</v>
      </c>
    </row>
    <row r="1309" spans="1:33">
      <c r="A1309" s="12">
        <v>40009</v>
      </c>
      <c r="B1309" s="14">
        <v>9307.4500000000007</v>
      </c>
      <c r="C1309" s="14">
        <v>9333.64</v>
      </c>
      <c r="D1309" s="14">
        <v>9250.73</v>
      </c>
      <c r="E1309" s="15">
        <v>9269.25</v>
      </c>
      <c r="F1309" s="19">
        <f t="shared" si="128"/>
        <v>8.0265393640267649E-2</v>
      </c>
      <c r="G1309" s="19"/>
      <c r="H1309" s="19"/>
      <c r="I1309" s="19"/>
      <c r="J1309" s="19"/>
      <c r="K1309" s="19"/>
      <c r="L1309" s="19"/>
      <c r="M1309" s="19"/>
      <c r="N1309" s="51">
        <f t="shared" si="129"/>
        <v>5.7283257984167002E-4</v>
      </c>
      <c r="O1309" s="51">
        <f t="shared" si="130"/>
        <v>4.757406708663957E-5</v>
      </c>
      <c r="Q1309" s="12">
        <v>40009</v>
      </c>
      <c r="R1309" s="5">
        <v>3510</v>
      </c>
      <c r="S1309" s="5">
        <v>3530</v>
      </c>
      <c r="T1309" s="5">
        <v>3440</v>
      </c>
      <c r="U1309" s="5">
        <v>3470</v>
      </c>
      <c r="V1309" s="5">
        <v>8437800</v>
      </c>
      <c r="W1309" s="3">
        <v>3470</v>
      </c>
      <c r="X1309" s="19">
        <f t="shared" si="131"/>
        <v>-0.86455331412103753</v>
      </c>
      <c r="AF1309" s="51">
        <f t="shared" si="133"/>
        <v>-0.64561216579944702</v>
      </c>
      <c r="AG1309" s="51">
        <f t="shared" si="132"/>
        <v>0.55799324409069984</v>
      </c>
    </row>
    <row r="1310" spans="1:33">
      <c r="A1310" s="12">
        <v>40010</v>
      </c>
      <c r="B1310" s="14">
        <v>9393.98</v>
      </c>
      <c r="C1310" s="14">
        <v>9489.67</v>
      </c>
      <c r="D1310" s="14">
        <v>9317.11</v>
      </c>
      <c r="E1310" s="15">
        <v>9344.16</v>
      </c>
      <c r="F1310" s="19">
        <f t="shared" si="128"/>
        <v>0.80167719730826381</v>
      </c>
      <c r="G1310" s="19"/>
      <c r="H1310" s="19"/>
      <c r="I1310" s="19"/>
      <c r="J1310" s="19"/>
      <c r="K1310" s="19"/>
      <c r="L1310" s="19"/>
      <c r="M1310" s="19"/>
      <c r="N1310" s="51">
        <f t="shared" si="129"/>
        <v>0.52061561940063017</v>
      </c>
      <c r="O1310" s="51">
        <f t="shared" si="130"/>
        <v>0.41881567224041472</v>
      </c>
      <c r="Q1310" s="12">
        <v>40010</v>
      </c>
      <c r="R1310" s="5">
        <v>3560</v>
      </c>
      <c r="S1310" s="5">
        <v>3580</v>
      </c>
      <c r="T1310" s="5">
        <v>3480</v>
      </c>
      <c r="U1310" s="5">
        <v>3500</v>
      </c>
      <c r="V1310" s="5">
        <v>7016700</v>
      </c>
      <c r="W1310" s="3">
        <v>3500</v>
      </c>
      <c r="X1310" s="19">
        <f t="shared" si="131"/>
        <v>0.85714285714285721</v>
      </c>
      <c r="AF1310" s="51">
        <f t="shared" si="133"/>
        <v>0.63032804187154512</v>
      </c>
      <c r="AG1310" s="51">
        <f t="shared" si="132"/>
        <v>0.54044997918104898</v>
      </c>
    </row>
    <row r="1311" spans="1:33">
      <c r="A1311" s="12">
        <v>40011</v>
      </c>
      <c r="B1311" s="14">
        <v>9413.86</v>
      </c>
      <c r="C1311" s="14">
        <v>9420.61</v>
      </c>
      <c r="D1311" s="14">
        <v>9360.59</v>
      </c>
      <c r="E1311" s="15">
        <v>9395.32</v>
      </c>
      <c r="F1311" s="19">
        <f t="shared" si="128"/>
        <v>0.54452642379397254</v>
      </c>
      <c r="G1311" s="19"/>
      <c r="H1311" s="19"/>
      <c r="I1311" s="19"/>
      <c r="J1311" s="19"/>
      <c r="K1311" s="19"/>
      <c r="L1311" s="19"/>
      <c r="M1311" s="19"/>
      <c r="N1311" s="51">
        <f t="shared" si="129"/>
        <v>0.16394717494152658</v>
      </c>
      <c r="O1311" s="51">
        <f t="shared" si="130"/>
        <v>8.9730189174305461E-2</v>
      </c>
      <c r="Q1311" s="12">
        <v>40011</v>
      </c>
      <c r="R1311" s="5">
        <v>3520</v>
      </c>
      <c r="S1311" s="5">
        <v>3540</v>
      </c>
      <c r="T1311" s="5">
        <v>3490</v>
      </c>
      <c r="U1311" s="5">
        <v>3510</v>
      </c>
      <c r="V1311" s="5">
        <v>4489600</v>
      </c>
      <c r="W1311" s="3">
        <v>3510</v>
      </c>
      <c r="X1311" s="19">
        <f t="shared" si="131"/>
        <v>0.28490028490028491</v>
      </c>
      <c r="AF1311" s="51">
        <f t="shared" si="133"/>
        <v>2.3190106700846338E-2</v>
      </c>
      <c r="AG1311" s="51">
        <f t="shared" si="132"/>
        <v>6.6130782644328234E-3</v>
      </c>
    </row>
    <row r="1312" spans="1:33">
      <c r="A1312" s="12">
        <v>40015</v>
      </c>
      <c r="B1312" s="14">
        <v>9512.52</v>
      </c>
      <c r="C1312" s="14">
        <v>9652.02</v>
      </c>
      <c r="D1312" s="14">
        <v>9508.92</v>
      </c>
      <c r="E1312" s="15">
        <v>9652.02</v>
      </c>
      <c r="F1312" s="19">
        <f t="shared" si="128"/>
        <v>2.6595469134958352</v>
      </c>
      <c r="G1312" s="19"/>
      <c r="H1312" s="19"/>
      <c r="I1312" s="19"/>
      <c r="J1312" s="19"/>
      <c r="K1312" s="19"/>
      <c r="L1312" s="19"/>
      <c r="M1312" s="19"/>
      <c r="N1312" s="51">
        <f t="shared" si="129"/>
        <v>18.870642025575041</v>
      </c>
      <c r="O1312" s="51">
        <f t="shared" si="130"/>
        <v>50.239915650097821</v>
      </c>
      <c r="Q1312" s="12">
        <v>40015</v>
      </c>
      <c r="R1312" s="5">
        <v>3580</v>
      </c>
      <c r="S1312" s="5">
        <v>3620</v>
      </c>
      <c r="T1312" s="5">
        <v>3560</v>
      </c>
      <c r="U1312" s="5">
        <v>3620</v>
      </c>
      <c r="V1312" s="5">
        <v>6659300</v>
      </c>
      <c r="W1312" s="3">
        <v>3620</v>
      </c>
      <c r="X1312" s="19">
        <f t="shared" si="131"/>
        <v>3.0386740331491713</v>
      </c>
      <c r="AF1312" s="51">
        <f t="shared" si="133"/>
        <v>28.06513668410755</v>
      </c>
      <c r="AG1312" s="51">
        <f t="shared" si="132"/>
        <v>85.288317859354635</v>
      </c>
    </row>
    <row r="1313" spans="1:33">
      <c r="A1313" s="12">
        <v>40016</v>
      </c>
      <c r="B1313" s="14">
        <v>9642.7900000000009</v>
      </c>
      <c r="C1313" s="14">
        <v>9750.6299999999992</v>
      </c>
      <c r="D1313" s="14">
        <v>9608.77</v>
      </c>
      <c r="E1313" s="15">
        <v>9723.16</v>
      </c>
      <c r="F1313" s="19">
        <f t="shared" si="128"/>
        <v>0.73165514092125827</v>
      </c>
      <c r="G1313" s="19"/>
      <c r="H1313" s="19"/>
      <c r="I1313" s="19"/>
      <c r="J1313" s="19"/>
      <c r="K1313" s="19"/>
      <c r="L1313" s="19"/>
      <c r="M1313" s="19"/>
      <c r="N1313" s="51">
        <f t="shared" si="129"/>
        <v>0.39615898709493458</v>
      </c>
      <c r="O1313" s="51">
        <f t="shared" si="130"/>
        <v>0.29095512859072509</v>
      </c>
      <c r="Q1313" s="12">
        <v>40016</v>
      </c>
      <c r="R1313" s="5">
        <v>3650</v>
      </c>
      <c r="S1313" s="5">
        <v>3650</v>
      </c>
      <c r="T1313" s="5">
        <v>3600</v>
      </c>
      <c r="U1313" s="5">
        <v>3600</v>
      </c>
      <c r="V1313" s="5">
        <v>6012600</v>
      </c>
      <c r="W1313" s="3">
        <v>3600</v>
      </c>
      <c r="X1313" s="19">
        <f t="shared" si="131"/>
        <v>-0.55555555555555558</v>
      </c>
      <c r="AF1313" s="51">
        <f t="shared" si="133"/>
        <v>-0.17121992268371272</v>
      </c>
      <c r="AG1313" s="51">
        <f t="shared" si="132"/>
        <v>9.5076326957963628E-2</v>
      </c>
    </row>
    <row r="1314" spans="1:33">
      <c r="A1314" s="12">
        <v>40017</v>
      </c>
      <c r="B1314" s="14">
        <v>9712.1</v>
      </c>
      <c r="C1314" s="14">
        <v>9861.2900000000009</v>
      </c>
      <c r="D1314" s="14">
        <v>9703.84</v>
      </c>
      <c r="E1314" s="15">
        <v>9792.94</v>
      </c>
      <c r="F1314" s="19">
        <f t="shared" si="128"/>
        <v>0.71255414615019241</v>
      </c>
      <c r="G1314" s="19"/>
      <c r="H1314" s="19"/>
      <c r="I1314" s="19"/>
      <c r="J1314" s="19"/>
      <c r="K1314" s="19"/>
      <c r="L1314" s="19"/>
      <c r="M1314" s="19"/>
      <c r="N1314" s="51">
        <f t="shared" si="129"/>
        <v>0.36604651857228671</v>
      </c>
      <c r="O1314" s="51">
        <f t="shared" si="130"/>
        <v>0.26184746529012087</v>
      </c>
      <c r="Q1314" s="12">
        <v>40017</v>
      </c>
      <c r="R1314" s="5">
        <v>3620</v>
      </c>
      <c r="S1314" s="5">
        <v>3720</v>
      </c>
      <c r="T1314" s="5">
        <v>3610</v>
      </c>
      <c r="U1314" s="5">
        <v>3660</v>
      </c>
      <c r="V1314" s="5">
        <v>7469300</v>
      </c>
      <c r="W1314" s="3">
        <v>3660</v>
      </c>
      <c r="X1314" s="19">
        <f t="shared" si="131"/>
        <v>1.639344262295082</v>
      </c>
      <c r="AF1314" s="51">
        <f t="shared" si="133"/>
        <v>4.4078145305143419</v>
      </c>
      <c r="AG1314" s="51">
        <f t="shared" si="132"/>
        <v>7.2271058626916931</v>
      </c>
    </row>
    <row r="1315" spans="1:33">
      <c r="A1315" s="12">
        <v>40018</v>
      </c>
      <c r="B1315" s="14">
        <v>9909.4</v>
      </c>
      <c r="C1315" s="14">
        <v>9950.0400000000009</v>
      </c>
      <c r="D1315" s="14">
        <v>9863.8700000000008</v>
      </c>
      <c r="E1315" s="15">
        <v>9944.5499999999993</v>
      </c>
      <c r="F1315" s="19">
        <f t="shared" si="128"/>
        <v>1.5245536499891779</v>
      </c>
      <c r="G1315" s="19"/>
      <c r="H1315" s="19"/>
      <c r="I1315" s="19"/>
      <c r="J1315" s="19"/>
      <c r="K1315" s="19"/>
      <c r="L1315" s="19"/>
      <c r="M1315" s="19"/>
      <c r="N1315" s="51">
        <f t="shared" si="129"/>
        <v>3.5629207992937215</v>
      </c>
      <c r="O1315" s="51">
        <f t="shared" si="130"/>
        <v>5.4417872397251568</v>
      </c>
      <c r="Q1315" s="12">
        <v>40018</v>
      </c>
      <c r="R1315" s="5">
        <v>3740</v>
      </c>
      <c r="S1315" s="5">
        <v>3760</v>
      </c>
      <c r="T1315" s="5">
        <v>3720</v>
      </c>
      <c r="U1315" s="5">
        <v>3750</v>
      </c>
      <c r="V1315" s="5">
        <v>8365100</v>
      </c>
      <c r="W1315" s="3">
        <v>3750</v>
      </c>
      <c r="X1315" s="19">
        <f t="shared" si="131"/>
        <v>2.4</v>
      </c>
      <c r="AF1315" s="51">
        <f t="shared" si="133"/>
        <v>13.828628061564032</v>
      </c>
      <c r="AG1315" s="51">
        <f t="shared" si="132"/>
        <v>33.192410623291963</v>
      </c>
    </row>
    <row r="1316" spans="1:33">
      <c r="A1316" s="12">
        <v>40021</v>
      </c>
      <c r="B1316" s="14">
        <v>10020.870000000001</v>
      </c>
      <c r="C1316" s="14">
        <v>10179.59</v>
      </c>
      <c r="D1316" s="14">
        <v>10015.11</v>
      </c>
      <c r="E1316" s="15">
        <v>10088.66</v>
      </c>
      <c r="F1316" s="19">
        <f t="shared" si="128"/>
        <v>1.4284354909373553</v>
      </c>
      <c r="G1316" s="19"/>
      <c r="H1316" s="19"/>
      <c r="I1316" s="19"/>
      <c r="J1316" s="19"/>
      <c r="K1316" s="19"/>
      <c r="L1316" s="19"/>
      <c r="M1316" s="19"/>
      <c r="N1316" s="51">
        <f t="shared" si="129"/>
        <v>2.9317017660991129</v>
      </c>
      <c r="O1316" s="51">
        <f t="shared" si="130"/>
        <v>4.1959121314623298</v>
      </c>
      <c r="Q1316" s="12">
        <v>40021</v>
      </c>
      <c r="R1316" s="5">
        <v>3780</v>
      </c>
      <c r="S1316" s="5">
        <v>3820</v>
      </c>
      <c r="T1316" s="5">
        <v>3770</v>
      </c>
      <c r="U1316" s="5">
        <v>3790</v>
      </c>
      <c r="V1316" s="5">
        <v>6669900</v>
      </c>
      <c r="W1316" s="3">
        <v>3790</v>
      </c>
      <c r="X1316" s="19">
        <f t="shared" si="131"/>
        <v>1.0554089709762533</v>
      </c>
      <c r="AF1316" s="51">
        <f t="shared" si="133"/>
        <v>1.1765026064789141</v>
      </c>
      <c r="AG1316" s="51">
        <f t="shared" si="132"/>
        <v>1.2420064700105933</v>
      </c>
    </row>
    <row r="1317" spans="1:33">
      <c r="A1317" s="12">
        <v>40022</v>
      </c>
      <c r="B1317" s="14">
        <v>10116.89</v>
      </c>
      <c r="C1317" s="14">
        <v>10116.89</v>
      </c>
      <c r="D1317" s="14">
        <v>10049.629999999999</v>
      </c>
      <c r="E1317" s="15">
        <v>10087.26</v>
      </c>
      <c r="F1317" s="19">
        <f t="shared" si="128"/>
        <v>-1.3878892781584259E-2</v>
      </c>
      <c r="G1317" s="19"/>
      <c r="H1317" s="19"/>
      <c r="I1317" s="19"/>
      <c r="J1317" s="19"/>
      <c r="K1317" s="19"/>
      <c r="L1317" s="19"/>
      <c r="M1317" s="19"/>
      <c r="N1317" s="51">
        <f t="shared" si="129"/>
        <v>-1.3653130566970584E-6</v>
      </c>
      <c r="O1317" s="51">
        <f t="shared" si="130"/>
        <v>1.5146408233290267E-8</v>
      </c>
      <c r="Q1317" s="12">
        <v>40022</v>
      </c>
      <c r="R1317" s="5">
        <v>3810</v>
      </c>
      <c r="S1317" s="5">
        <v>3820</v>
      </c>
      <c r="T1317" s="5">
        <v>3790</v>
      </c>
      <c r="U1317" s="5">
        <v>3810</v>
      </c>
      <c r="V1317" s="5">
        <v>3568500</v>
      </c>
      <c r="W1317" s="3">
        <v>3810</v>
      </c>
      <c r="X1317" s="19">
        <f t="shared" si="131"/>
        <v>0.52493438320209973</v>
      </c>
      <c r="AF1317" s="51">
        <f t="shared" si="133"/>
        <v>0.14487036776798295</v>
      </c>
      <c r="AG1317" s="51">
        <f t="shared" si="132"/>
        <v>7.6086233107683074E-2</v>
      </c>
    </row>
    <row r="1318" spans="1:33">
      <c r="A1318" s="12">
        <v>40023</v>
      </c>
      <c r="B1318" s="14">
        <v>10035.91</v>
      </c>
      <c r="C1318" s="14">
        <v>10161.950000000001</v>
      </c>
      <c r="D1318" s="14">
        <v>10035.91</v>
      </c>
      <c r="E1318" s="15">
        <v>10113.24</v>
      </c>
      <c r="F1318" s="19">
        <f t="shared" si="128"/>
        <v>0.25689096669316225</v>
      </c>
      <c r="G1318" s="19"/>
      <c r="H1318" s="19"/>
      <c r="I1318" s="19"/>
      <c r="J1318" s="19"/>
      <c r="K1318" s="19"/>
      <c r="L1318" s="19"/>
      <c r="M1318" s="19"/>
      <c r="N1318" s="51">
        <f t="shared" si="129"/>
        <v>1.7510401755505303E-2</v>
      </c>
      <c r="O1318" s="51">
        <f t="shared" si="130"/>
        <v>4.5470334327179125E-3</v>
      </c>
      <c r="Q1318" s="12">
        <v>40023</v>
      </c>
      <c r="R1318" s="5">
        <v>3770</v>
      </c>
      <c r="S1318" s="5">
        <v>3830</v>
      </c>
      <c r="T1318" s="5">
        <v>3760</v>
      </c>
      <c r="U1318" s="5">
        <v>3800</v>
      </c>
      <c r="V1318" s="5">
        <v>6636300</v>
      </c>
      <c r="W1318" s="3">
        <v>3800</v>
      </c>
      <c r="X1318" s="19">
        <f t="shared" si="131"/>
        <v>-0.26315789473684209</v>
      </c>
      <c r="AF1318" s="51">
        <f t="shared" si="133"/>
        <v>-1.8168650883326819E-2</v>
      </c>
      <c r="AG1318" s="51">
        <f t="shared" si="132"/>
        <v>4.776358392761906E-3</v>
      </c>
    </row>
    <row r="1319" spans="1:33">
      <c r="A1319" s="12">
        <v>40024</v>
      </c>
      <c r="B1319" s="14">
        <v>10155.709999999999</v>
      </c>
      <c r="C1319" s="14">
        <v>10169.68</v>
      </c>
      <c r="D1319" s="14">
        <v>10067.51</v>
      </c>
      <c r="E1319" s="15">
        <v>10165.209999999999</v>
      </c>
      <c r="F1319" s="19">
        <f t="shared" si="128"/>
        <v>0.51125357961123619</v>
      </c>
      <c r="G1319" s="19"/>
      <c r="H1319" s="19"/>
      <c r="I1319" s="19"/>
      <c r="J1319" s="19"/>
      <c r="K1319" s="19"/>
      <c r="L1319" s="19"/>
      <c r="M1319" s="19"/>
      <c r="N1319" s="51">
        <f t="shared" si="129"/>
        <v>0.135827456660185</v>
      </c>
      <c r="O1319" s="51">
        <f t="shared" si="130"/>
        <v>6.982057561914741E-2</v>
      </c>
      <c r="Q1319" s="12">
        <v>40024</v>
      </c>
      <c r="R1319" s="5">
        <v>3950</v>
      </c>
      <c r="S1319" s="5">
        <v>3970</v>
      </c>
      <c r="T1319" s="5">
        <v>3910</v>
      </c>
      <c r="U1319" s="5">
        <v>3930</v>
      </c>
      <c r="V1319" s="5">
        <v>12872700</v>
      </c>
      <c r="W1319" s="3">
        <v>3930</v>
      </c>
      <c r="X1319" s="19">
        <f t="shared" si="131"/>
        <v>3.3078880407124678</v>
      </c>
      <c r="AF1319" s="51">
        <f t="shared" si="133"/>
        <v>36.204110310453856</v>
      </c>
      <c r="AG1319" s="51">
        <f t="shared" si="132"/>
        <v>119.76883890001852</v>
      </c>
    </row>
    <row r="1320" spans="1:33">
      <c r="A1320" s="12">
        <v>40025</v>
      </c>
      <c r="B1320" s="14">
        <v>10275.14</v>
      </c>
      <c r="C1320" s="14">
        <v>10359.07</v>
      </c>
      <c r="D1320" s="14">
        <v>10259.57</v>
      </c>
      <c r="E1320" s="15">
        <v>10356.83</v>
      </c>
      <c r="F1320" s="19">
        <f t="shared" si="128"/>
        <v>1.8501800261276937</v>
      </c>
      <c r="G1320" s="19"/>
      <c r="H1320" s="19"/>
      <c r="I1320" s="19"/>
      <c r="J1320" s="19"/>
      <c r="K1320" s="19"/>
      <c r="L1320" s="19"/>
      <c r="M1320" s="19"/>
      <c r="N1320" s="51">
        <f t="shared" si="129"/>
        <v>6.3621189473614805</v>
      </c>
      <c r="O1320" s="51">
        <f t="shared" si="130"/>
        <v>11.788784965973502</v>
      </c>
      <c r="Q1320" s="12">
        <v>40025</v>
      </c>
      <c r="R1320" s="5">
        <v>3980</v>
      </c>
      <c r="S1320" s="5">
        <v>4000</v>
      </c>
      <c r="T1320" s="5">
        <v>3930</v>
      </c>
      <c r="U1320" s="5">
        <v>3990</v>
      </c>
      <c r="V1320" s="5">
        <v>12581800</v>
      </c>
      <c r="W1320" s="3">
        <v>3990</v>
      </c>
      <c r="X1320" s="19">
        <f t="shared" si="131"/>
        <v>1.5037593984962405</v>
      </c>
      <c r="AF1320" s="51">
        <f t="shared" si="133"/>
        <v>3.4022566223980366</v>
      </c>
      <c r="AG1320" s="51">
        <f t="shared" si="132"/>
        <v>5.1170864887097478</v>
      </c>
    </row>
    <row r="1321" spans="1:33">
      <c r="A1321" s="12">
        <v>40028</v>
      </c>
      <c r="B1321" s="14">
        <v>10355.23</v>
      </c>
      <c r="C1321" s="14">
        <v>10380.57</v>
      </c>
      <c r="D1321" s="5">
        <v>10322</v>
      </c>
      <c r="E1321" s="15">
        <v>10352.469999999999</v>
      </c>
      <c r="F1321" s="19">
        <f t="shared" si="128"/>
        <v>-4.2115553099893864E-2</v>
      </c>
      <c r="G1321" s="19"/>
      <c r="H1321" s="19"/>
      <c r="I1321" s="19"/>
      <c r="J1321" s="19"/>
      <c r="K1321" s="19"/>
      <c r="L1321" s="19"/>
      <c r="M1321" s="19"/>
      <c r="N1321" s="51">
        <f t="shared" si="129"/>
        <v>-6.0839357528960401E-5</v>
      </c>
      <c r="O1321" s="51">
        <f t="shared" si="130"/>
        <v>2.3928354028020657E-6</v>
      </c>
      <c r="Q1321" s="12">
        <v>40028</v>
      </c>
      <c r="R1321" s="5">
        <v>4010</v>
      </c>
      <c r="S1321" s="5">
        <v>4100</v>
      </c>
      <c r="T1321" s="5">
        <v>4000</v>
      </c>
      <c r="U1321" s="5">
        <v>4090</v>
      </c>
      <c r="V1321" s="5">
        <v>10506900</v>
      </c>
      <c r="W1321" s="3">
        <v>4090</v>
      </c>
      <c r="X1321" s="19">
        <f t="shared" si="131"/>
        <v>2.4449877750611249</v>
      </c>
      <c r="AF1321" s="51">
        <f t="shared" si="133"/>
        <v>14.620855066157938</v>
      </c>
      <c r="AG1321" s="51">
        <f t="shared" si="132"/>
        <v>35.75172732984759</v>
      </c>
    </row>
    <row r="1322" spans="1:33">
      <c r="A1322" s="12">
        <v>40029</v>
      </c>
      <c r="B1322" s="14">
        <v>10438.4</v>
      </c>
      <c r="C1322" s="14">
        <v>10479.19</v>
      </c>
      <c r="D1322" s="14">
        <v>10358.48</v>
      </c>
      <c r="E1322" s="15">
        <v>10375.01</v>
      </c>
      <c r="F1322" s="19">
        <f t="shared" si="128"/>
        <v>0.2172528026479095</v>
      </c>
      <c r="G1322" s="19"/>
      <c r="H1322" s="19"/>
      <c r="I1322" s="19"/>
      <c r="J1322" s="19"/>
      <c r="K1322" s="19"/>
      <c r="L1322" s="19"/>
      <c r="M1322" s="19"/>
      <c r="N1322" s="51">
        <f t="shared" si="129"/>
        <v>1.0653514189527574E-2</v>
      </c>
      <c r="O1322" s="51">
        <f t="shared" si="130"/>
        <v>2.3441776351851486E-3</v>
      </c>
      <c r="Q1322" s="12">
        <v>40029</v>
      </c>
      <c r="R1322" s="5">
        <v>4140</v>
      </c>
      <c r="S1322" s="5">
        <v>4170</v>
      </c>
      <c r="T1322" s="5">
        <v>4010</v>
      </c>
      <c r="U1322" s="5">
        <v>4030</v>
      </c>
      <c r="V1322" s="5">
        <v>9246400</v>
      </c>
      <c r="W1322" s="3">
        <v>4030</v>
      </c>
      <c r="X1322" s="19">
        <f t="shared" si="131"/>
        <v>-1.4888337468982631</v>
      </c>
      <c r="AF1322" s="51">
        <f t="shared" si="133"/>
        <v>-3.2984069806985059</v>
      </c>
      <c r="AG1322" s="51">
        <f t="shared" si="132"/>
        <v>4.9098963178869379</v>
      </c>
    </row>
    <row r="1323" spans="1:33">
      <c r="A1323" s="12">
        <v>40030</v>
      </c>
      <c r="B1323" s="14">
        <v>10405.049999999999</v>
      </c>
      <c r="C1323" s="14">
        <v>10406.1</v>
      </c>
      <c r="D1323" s="14">
        <v>10252.530000000001</v>
      </c>
      <c r="E1323" s="15">
        <v>10252.530000000001</v>
      </c>
      <c r="F1323" s="19">
        <f t="shared" si="128"/>
        <v>-1.1946319591359358</v>
      </c>
      <c r="G1323" s="19"/>
      <c r="H1323" s="19"/>
      <c r="I1323" s="19"/>
      <c r="J1323" s="19"/>
      <c r="K1323" s="19"/>
      <c r="L1323" s="19"/>
      <c r="M1323" s="19"/>
      <c r="N1323" s="51">
        <f t="shared" si="129"/>
        <v>-1.6930169079963509</v>
      </c>
      <c r="O1323" s="51">
        <f t="shared" si="130"/>
        <v>2.0178167703019256</v>
      </c>
      <c r="Q1323" s="12">
        <v>40030</v>
      </c>
      <c r="R1323" s="5">
        <v>4020</v>
      </c>
      <c r="S1323" s="5">
        <v>4050</v>
      </c>
      <c r="T1323" s="5">
        <v>3960</v>
      </c>
      <c r="U1323" s="5">
        <v>3980</v>
      </c>
      <c r="V1323" s="5">
        <v>9274400</v>
      </c>
      <c r="W1323" s="3">
        <v>3980</v>
      </c>
      <c r="X1323" s="19">
        <f t="shared" si="131"/>
        <v>-1.256281407035176</v>
      </c>
      <c r="AF1323" s="51">
        <f t="shared" si="133"/>
        <v>-1.9814496240899957</v>
      </c>
      <c r="AG1323" s="51">
        <f t="shared" si="132"/>
        <v>2.4887276939617466</v>
      </c>
    </row>
    <row r="1324" spans="1:33">
      <c r="A1324" s="12">
        <v>40031</v>
      </c>
      <c r="B1324" s="14">
        <v>10266.01</v>
      </c>
      <c r="C1324" s="14">
        <v>10426.14</v>
      </c>
      <c r="D1324" s="14">
        <v>10266.01</v>
      </c>
      <c r="E1324" s="15">
        <v>10388.09</v>
      </c>
      <c r="F1324" s="19">
        <f t="shared" si="128"/>
        <v>1.3049559639933759</v>
      </c>
      <c r="G1324" s="19"/>
      <c r="H1324" s="19"/>
      <c r="I1324" s="19"/>
      <c r="J1324" s="19"/>
      <c r="K1324" s="19"/>
      <c r="L1324" s="19"/>
      <c r="M1324" s="19"/>
      <c r="N1324" s="51">
        <f t="shared" si="129"/>
        <v>2.2364817075421195</v>
      </c>
      <c r="O1324" s="51">
        <f t="shared" si="130"/>
        <v>2.9247391183612175</v>
      </c>
      <c r="Q1324" s="12">
        <v>40031</v>
      </c>
      <c r="R1324" s="5">
        <v>3980</v>
      </c>
      <c r="S1324" s="5">
        <v>4130</v>
      </c>
      <c r="T1324" s="5">
        <v>3970</v>
      </c>
      <c r="U1324" s="5">
        <v>4130</v>
      </c>
      <c r="V1324" s="5">
        <v>11546400</v>
      </c>
      <c r="W1324" s="3">
        <v>4130</v>
      </c>
      <c r="X1324" s="19">
        <f t="shared" si="131"/>
        <v>3.6319612590799029</v>
      </c>
      <c r="AF1324" s="51">
        <f t="shared" si="133"/>
        <v>47.920317297148287</v>
      </c>
      <c r="AG1324" s="51">
        <f t="shared" si="132"/>
        <v>174.05756889941091</v>
      </c>
    </row>
    <row r="1325" spans="1:33">
      <c r="A1325" s="12">
        <v>40032</v>
      </c>
      <c r="B1325" s="14">
        <v>10365.709999999999</v>
      </c>
      <c r="C1325" s="14">
        <v>10412.09</v>
      </c>
      <c r="D1325" s="14">
        <v>10249.040000000001</v>
      </c>
      <c r="E1325" s="15">
        <v>10412.09</v>
      </c>
      <c r="F1325" s="19">
        <f t="shared" si="128"/>
        <v>0.23050127303932255</v>
      </c>
      <c r="G1325" s="19"/>
      <c r="H1325" s="19"/>
      <c r="I1325" s="19"/>
      <c r="J1325" s="19"/>
      <c r="K1325" s="19"/>
      <c r="L1325" s="19"/>
      <c r="M1325" s="19"/>
      <c r="N1325" s="51">
        <f t="shared" si="129"/>
        <v>1.2696046055535501E-2</v>
      </c>
      <c r="O1325" s="51">
        <f t="shared" si="130"/>
        <v>2.9618153908113651E-3</v>
      </c>
      <c r="Q1325" s="12">
        <v>40032</v>
      </c>
      <c r="R1325" s="5">
        <v>4080</v>
      </c>
      <c r="S1325" s="5">
        <v>4090</v>
      </c>
      <c r="T1325" s="5">
        <v>3990</v>
      </c>
      <c r="U1325" s="5">
        <v>4090</v>
      </c>
      <c r="V1325" s="5">
        <v>10796800</v>
      </c>
      <c r="W1325" s="3">
        <v>4090</v>
      </c>
      <c r="X1325" s="19">
        <f t="shared" si="131"/>
        <v>-0.97799511002444983</v>
      </c>
      <c r="AF1325" s="51">
        <f t="shared" si="133"/>
        <v>-0.93465910579639822</v>
      </c>
      <c r="AG1325" s="51">
        <f t="shared" si="132"/>
        <v>0.91384173539924562</v>
      </c>
    </row>
    <row r="1326" spans="1:33">
      <c r="A1326" s="12">
        <v>40035</v>
      </c>
      <c r="B1326" s="14">
        <v>10530.62</v>
      </c>
      <c r="C1326" s="14">
        <v>10585.37</v>
      </c>
      <c r="D1326" s="14">
        <v>10487.7</v>
      </c>
      <c r="E1326" s="15">
        <v>10524.26</v>
      </c>
      <c r="F1326" s="19">
        <f t="shared" si="128"/>
        <v>1.0658231552622233</v>
      </c>
      <c r="G1326" s="19"/>
      <c r="H1326" s="19"/>
      <c r="I1326" s="19"/>
      <c r="J1326" s="19"/>
      <c r="K1326" s="19"/>
      <c r="L1326" s="19"/>
      <c r="M1326" s="19"/>
      <c r="N1326" s="51">
        <f t="shared" si="129"/>
        <v>1.2202692198637193</v>
      </c>
      <c r="O1326" s="51">
        <f t="shared" si="130"/>
        <v>1.3039898441255104</v>
      </c>
      <c r="Q1326" s="12">
        <v>40035</v>
      </c>
      <c r="R1326" s="5">
        <v>4160</v>
      </c>
      <c r="S1326" s="5">
        <v>4190</v>
      </c>
      <c r="T1326" s="5">
        <v>4150</v>
      </c>
      <c r="U1326" s="5">
        <v>4150</v>
      </c>
      <c r="V1326" s="5">
        <v>9156000</v>
      </c>
      <c r="W1326" s="3">
        <v>4150</v>
      </c>
      <c r="X1326" s="19">
        <f t="shared" si="131"/>
        <v>1.4457831325301205</v>
      </c>
      <c r="AF1326" s="51">
        <f t="shared" si="133"/>
        <v>3.0237840200914334</v>
      </c>
      <c r="AG1326" s="51">
        <f t="shared" si="132"/>
        <v>4.372545695232021</v>
      </c>
    </row>
    <row r="1327" spans="1:33">
      <c r="A1327" s="12">
        <v>40036</v>
      </c>
      <c r="B1327" s="14">
        <v>10514.74</v>
      </c>
      <c r="C1327" s="14">
        <v>10587.36</v>
      </c>
      <c r="D1327" s="14">
        <v>10512.21</v>
      </c>
      <c r="E1327" s="15">
        <v>10585.46</v>
      </c>
      <c r="F1327" s="19">
        <f t="shared" si="128"/>
        <v>0.57815153994251467</v>
      </c>
      <c r="G1327" s="19"/>
      <c r="H1327" s="19"/>
      <c r="I1327" s="19"/>
      <c r="J1327" s="19"/>
      <c r="K1327" s="19"/>
      <c r="L1327" s="19"/>
      <c r="M1327" s="19"/>
      <c r="N1327" s="51">
        <f t="shared" si="129"/>
        <v>0.19605885249310706</v>
      </c>
      <c r="O1327" s="51">
        <f t="shared" si="130"/>
        <v>0.11389778419512049</v>
      </c>
      <c r="Q1327" s="12">
        <v>40036</v>
      </c>
      <c r="R1327" s="5">
        <v>4140</v>
      </c>
      <c r="S1327" s="5">
        <v>4140</v>
      </c>
      <c r="T1327" s="5">
        <v>4100</v>
      </c>
      <c r="U1327" s="5">
        <v>4130</v>
      </c>
      <c r="V1327" s="5">
        <v>4208000</v>
      </c>
      <c r="W1327" s="3">
        <v>4130</v>
      </c>
      <c r="X1327" s="19">
        <f t="shared" si="131"/>
        <v>-0.48426150121065376</v>
      </c>
      <c r="AF1327" s="51">
        <f t="shared" si="133"/>
        <v>-0.11337547904826513</v>
      </c>
      <c r="AG1327" s="51">
        <f t="shared" si="132"/>
        <v>5.4873017985721612E-2</v>
      </c>
    </row>
    <row r="1328" spans="1:33">
      <c r="A1328" s="12">
        <v>40037</v>
      </c>
      <c r="B1328" s="14">
        <v>10486.36</v>
      </c>
      <c r="C1328" s="14">
        <v>10526.35</v>
      </c>
      <c r="D1328" s="14">
        <v>10434.09</v>
      </c>
      <c r="E1328" s="3">
        <v>10435</v>
      </c>
      <c r="F1328" s="19">
        <f t="shared" si="128"/>
        <v>-1.4418782942021957</v>
      </c>
      <c r="G1328" s="19"/>
      <c r="H1328" s="19"/>
      <c r="I1328" s="19"/>
      <c r="J1328" s="19"/>
      <c r="K1328" s="19"/>
      <c r="L1328" s="19"/>
      <c r="M1328" s="19"/>
      <c r="N1328" s="51">
        <f t="shared" si="129"/>
        <v>-2.9803460758723346</v>
      </c>
      <c r="O1328" s="51">
        <f t="shared" si="130"/>
        <v>4.2889955535469628</v>
      </c>
      <c r="Q1328" s="12">
        <v>40037</v>
      </c>
      <c r="R1328" s="5">
        <v>4090</v>
      </c>
      <c r="S1328" s="5">
        <v>4110</v>
      </c>
      <c r="T1328" s="5">
        <v>4030</v>
      </c>
      <c r="U1328" s="5">
        <v>4030</v>
      </c>
      <c r="V1328" s="5">
        <v>7645400</v>
      </c>
      <c r="W1328" s="3">
        <v>4030</v>
      </c>
      <c r="X1328" s="19">
        <f t="shared" si="131"/>
        <v>-2.481389578163772</v>
      </c>
      <c r="AF1328" s="51">
        <f t="shared" si="133"/>
        <v>-15.27369955853627</v>
      </c>
      <c r="AG1328" s="51">
        <f t="shared" si="132"/>
        <v>37.895908642116702</v>
      </c>
    </row>
    <row r="1329" spans="1:33">
      <c r="A1329" s="12">
        <v>40038</v>
      </c>
      <c r="B1329" s="14">
        <v>10508.09</v>
      </c>
      <c r="C1329" s="14">
        <v>10556.28</v>
      </c>
      <c r="D1329" s="14">
        <v>10489.12</v>
      </c>
      <c r="E1329" s="15">
        <v>10517.19</v>
      </c>
      <c r="F1329" s="19">
        <f t="shared" si="128"/>
        <v>0.78148250625880589</v>
      </c>
      <c r="G1329" s="19"/>
      <c r="H1329" s="19"/>
      <c r="I1329" s="19"/>
      <c r="J1329" s="19"/>
      <c r="K1329" s="19"/>
      <c r="L1329" s="19"/>
      <c r="M1329" s="19"/>
      <c r="N1329" s="51">
        <f t="shared" si="129"/>
        <v>0.48238405403392226</v>
      </c>
      <c r="O1329" s="51">
        <f t="shared" si="130"/>
        <v>0.37831821982404168</v>
      </c>
      <c r="Q1329" s="12">
        <v>40038</v>
      </c>
      <c r="R1329" s="5">
        <v>4080</v>
      </c>
      <c r="S1329" s="5">
        <v>4110</v>
      </c>
      <c r="T1329" s="5">
        <v>4060</v>
      </c>
      <c r="U1329" s="5">
        <v>4090</v>
      </c>
      <c r="V1329" s="5">
        <v>6827300</v>
      </c>
      <c r="W1329" s="3">
        <v>4090</v>
      </c>
      <c r="X1329" s="19">
        <f t="shared" si="131"/>
        <v>1.4669926650366749</v>
      </c>
      <c r="AF1329" s="51">
        <f t="shared" si="133"/>
        <v>3.1587964789066478</v>
      </c>
      <c r="AG1329" s="51">
        <f t="shared" si="132"/>
        <v>4.6347771835026936</v>
      </c>
    </row>
    <row r="1330" spans="1:33">
      <c r="A1330" s="12">
        <v>40039</v>
      </c>
      <c r="B1330" s="14">
        <v>10551.33</v>
      </c>
      <c r="C1330" s="14">
        <v>10630.38</v>
      </c>
      <c r="D1330" s="14">
        <v>10539.43</v>
      </c>
      <c r="E1330" s="15">
        <v>10597.33</v>
      </c>
      <c r="F1330" s="19">
        <f t="shared" si="128"/>
        <v>0.75622821974968613</v>
      </c>
      <c r="G1330" s="19"/>
      <c r="H1330" s="19"/>
      <c r="I1330" s="19"/>
      <c r="J1330" s="19"/>
      <c r="K1330" s="19"/>
      <c r="L1330" s="19"/>
      <c r="M1330" s="19"/>
      <c r="N1330" s="51">
        <f t="shared" si="129"/>
        <v>0.43726861550086749</v>
      </c>
      <c r="O1330" s="51">
        <f t="shared" si="130"/>
        <v>0.33189273290636562</v>
      </c>
      <c r="Q1330" s="12">
        <v>40039</v>
      </c>
      <c r="R1330" s="5">
        <v>4090</v>
      </c>
      <c r="S1330" s="5">
        <v>4170</v>
      </c>
      <c r="T1330" s="5">
        <v>4070</v>
      </c>
      <c r="U1330" s="5">
        <v>4120</v>
      </c>
      <c r="V1330" s="5">
        <v>9776200</v>
      </c>
      <c r="W1330" s="3">
        <v>4120</v>
      </c>
      <c r="X1330" s="19">
        <f t="shared" si="131"/>
        <v>0.72815533980582525</v>
      </c>
      <c r="AF1330" s="51">
        <f t="shared" si="133"/>
        <v>0.38650151152070927</v>
      </c>
      <c r="AG1330" s="51">
        <f t="shared" si="132"/>
        <v>0.28153664369359982</v>
      </c>
    </row>
    <row r="1331" spans="1:33">
      <c r="A1331" s="12">
        <v>40042</v>
      </c>
      <c r="B1331" s="14">
        <v>10521.02</v>
      </c>
      <c r="C1331" s="14">
        <v>10521.02</v>
      </c>
      <c r="D1331" s="14">
        <v>10268.61</v>
      </c>
      <c r="E1331" s="15">
        <v>10268.61</v>
      </c>
      <c r="F1331" s="19">
        <f t="shared" si="128"/>
        <v>-3.2012122380731118</v>
      </c>
      <c r="G1331" s="19"/>
      <c r="H1331" s="19"/>
      <c r="I1331" s="19"/>
      <c r="J1331" s="19"/>
      <c r="K1331" s="19"/>
      <c r="L1331" s="19"/>
      <c r="M1331" s="19"/>
      <c r="N1331" s="51">
        <f t="shared" si="129"/>
        <v>-32.71970336136178</v>
      </c>
      <c r="O1331" s="51">
        <f t="shared" si="130"/>
        <v>104.65158497830687</v>
      </c>
      <c r="Q1331" s="12">
        <v>40042</v>
      </c>
      <c r="R1331" s="5">
        <v>4100</v>
      </c>
      <c r="S1331" s="5">
        <v>4100</v>
      </c>
      <c r="T1331" s="5">
        <v>4010</v>
      </c>
      <c r="U1331" s="5">
        <v>4010</v>
      </c>
      <c r="V1331" s="5">
        <v>6915300</v>
      </c>
      <c r="W1331" s="3">
        <v>4010</v>
      </c>
      <c r="X1331" s="19">
        <f t="shared" si="131"/>
        <v>-2.7431421446384037</v>
      </c>
      <c r="AF1331" s="51">
        <f t="shared" si="133"/>
        <v>-20.635630276322949</v>
      </c>
      <c r="AG1331" s="51">
        <f t="shared" si="132"/>
        <v>56.600940916713611</v>
      </c>
    </row>
    <row r="1332" spans="1:33">
      <c r="A1332" s="12">
        <v>40043</v>
      </c>
      <c r="B1332" s="14">
        <v>10208.120000000001</v>
      </c>
      <c r="C1332" s="14">
        <v>10325.06</v>
      </c>
      <c r="D1332" s="14">
        <v>10181.1</v>
      </c>
      <c r="E1332" s="15">
        <v>10284.959999999999</v>
      </c>
      <c r="F1332" s="19">
        <f t="shared" si="128"/>
        <v>0.15896999113266891</v>
      </c>
      <c r="G1332" s="19"/>
      <c r="H1332" s="19"/>
      <c r="I1332" s="19"/>
      <c r="J1332" s="19"/>
      <c r="K1332" s="19"/>
      <c r="L1332" s="19"/>
      <c r="M1332" s="19"/>
      <c r="N1332" s="51">
        <f t="shared" si="129"/>
        <v>4.2322802542886524E-3</v>
      </c>
      <c r="O1332" s="51">
        <f t="shared" si="130"/>
        <v>6.8459316310771694E-4</v>
      </c>
      <c r="Q1332" s="12">
        <v>40043</v>
      </c>
      <c r="R1332" s="5">
        <v>3970</v>
      </c>
      <c r="S1332" s="5">
        <v>4060</v>
      </c>
      <c r="T1332" s="5">
        <v>3970</v>
      </c>
      <c r="U1332" s="5">
        <v>4040</v>
      </c>
      <c r="V1332" s="5">
        <v>6664000</v>
      </c>
      <c r="W1332" s="3">
        <v>4040</v>
      </c>
      <c r="X1332" s="19">
        <f t="shared" si="131"/>
        <v>0.74257425742574257</v>
      </c>
      <c r="AF1332" s="51">
        <f t="shared" si="133"/>
        <v>0.40991088276202015</v>
      </c>
      <c r="AG1332" s="51">
        <f t="shared" si="132"/>
        <v>0.30449904259155558</v>
      </c>
    </row>
    <row r="1333" spans="1:33">
      <c r="A1333" s="12">
        <v>40044</v>
      </c>
      <c r="B1333" s="14">
        <v>10269.969999999999</v>
      </c>
      <c r="C1333" s="14">
        <v>10327.17</v>
      </c>
      <c r="D1333" s="14">
        <v>10195.11</v>
      </c>
      <c r="E1333" s="3">
        <v>10204</v>
      </c>
      <c r="F1333" s="19">
        <f t="shared" si="128"/>
        <v>-0.7934143473147699</v>
      </c>
      <c r="G1333" s="19"/>
      <c r="H1333" s="19"/>
      <c r="I1333" s="19"/>
      <c r="J1333" s="19"/>
      <c r="K1333" s="19"/>
      <c r="L1333" s="19"/>
      <c r="M1333" s="19"/>
      <c r="N1333" s="51">
        <f t="shared" si="129"/>
        <v>-0.49421795217727205</v>
      </c>
      <c r="O1333" s="51">
        <f t="shared" si="130"/>
        <v>0.39074313427338075</v>
      </c>
      <c r="Q1333" s="12">
        <v>40044</v>
      </c>
      <c r="R1333" s="5">
        <v>4090</v>
      </c>
      <c r="S1333" s="5">
        <v>4120</v>
      </c>
      <c r="T1333" s="5">
        <v>4040</v>
      </c>
      <c r="U1333" s="5">
        <v>4050</v>
      </c>
      <c r="V1333" s="5">
        <v>8751800</v>
      </c>
      <c r="W1333" s="3">
        <v>4050</v>
      </c>
      <c r="X1333" s="19">
        <f t="shared" si="131"/>
        <v>0.24691358024691357</v>
      </c>
      <c r="AF1333" s="51">
        <f t="shared" si="133"/>
        <v>1.5102444454775883E-2</v>
      </c>
      <c r="AG1333" s="51">
        <f t="shared" si="132"/>
        <v>3.7330430315164862E-3</v>
      </c>
    </row>
    <row r="1334" spans="1:33">
      <c r="A1334" s="12">
        <v>40045</v>
      </c>
      <c r="B1334" s="14">
        <v>10254.530000000001</v>
      </c>
      <c r="C1334" s="14">
        <v>10407.299999999999</v>
      </c>
      <c r="D1334" s="14">
        <v>10204.26</v>
      </c>
      <c r="E1334" s="15">
        <v>10383.41</v>
      </c>
      <c r="F1334" s="19">
        <f t="shared" si="128"/>
        <v>1.7278524107205615</v>
      </c>
      <c r="G1334" s="19"/>
      <c r="H1334" s="19"/>
      <c r="I1334" s="19"/>
      <c r="J1334" s="19"/>
      <c r="K1334" s="19"/>
      <c r="L1334" s="19"/>
      <c r="M1334" s="19"/>
      <c r="N1334" s="51">
        <f t="shared" si="129"/>
        <v>5.1834437318901339</v>
      </c>
      <c r="O1334" s="51">
        <f t="shared" si="130"/>
        <v>8.9706625060178453</v>
      </c>
      <c r="Q1334" s="12">
        <v>40045</v>
      </c>
      <c r="R1334" s="5">
        <v>4070</v>
      </c>
      <c r="S1334" s="5">
        <v>4140</v>
      </c>
      <c r="T1334" s="5">
        <v>4060</v>
      </c>
      <c r="U1334" s="5">
        <v>4100</v>
      </c>
      <c r="V1334" s="5">
        <v>7746900</v>
      </c>
      <c r="W1334" s="3">
        <v>4100</v>
      </c>
      <c r="X1334" s="19">
        <f t="shared" si="131"/>
        <v>1.2195121951219512</v>
      </c>
      <c r="AF1334" s="51">
        <f t="shared" si="133"/>
        <v>1.8148658013353276</v>
      </c>
      <c r="AG1334" s="51">
        <f t="shared" si="132"/>
        <v>2.2137369942239413</v>
      </c>
    </row>
    <row r="1335" spans="1:33">
      <c r="A1335" s="12">
        <v>40046</v>
      </c>
      <c r="B1335" s="14">
        <v>10375.219999999999</v>
      </c>
      <c r="C1335" s="14">
        <v>10375.219999999999</v>
      </c>
      <c r="D1335" s="14">
        <v>10142.219999999999</v>
      </c>
      <c r="E1335" s="15">
        <v>10238.200000000001</v>
      </c>
      <c r="F1335" s="19">
        <f t="shared" si="128"/>
        <v>-1.4183157195600702</v>
      </c>
      <c r="G1335" s="19"/>
      <c r="H1335" s="19"/>
      <c r="I1335" s="19"/>
      <c r="J1335" s="19"/>
      <c r="K1335" s="19"/>
      <c r="L1335" s="19"/>
      <c r="M1335" s="19"/>
      <c r="N1335" s="51">
        <f t="shared" si="129"/>
        <v>-2.8363364249906899</v>
      </c>
      <c r="O1335" s="51">
        <f t="shared" si="130"/>
        <v>4.014920866033072</v>
      </c>
      <c r="Q1335" s="12">
        <v>40046</v>
      </c>
      <c r="R1335" s="5">
        <v>4080</v>
      </c>
      <c r="S1335" s="5">
        <v>4080</v>
      </c>
      <c r="T1335" s="5">
        <v>3950</v>
      </c>
      <c r="U1335" s="5">
        <v>3980</v>
      </c>
      <c r="V1335" s="5">
        <v>8646800</v>
      </c>
      <c r="W1335" s="3">
        <v>3980</v>
      </c>
      <c r="X1335" s="19">
        <f t="shared" si="131"/>
        <v>-3.0150753768844218</v>
      </c>
      <c r="AF1335" s="51">
        <f t="shared" si="133"/>
        <v>-27.40178126288875</v>
      </c>
      <c r="AG1335" s="51">
        <f t="shared" si="132"/>
        <v>82.611097833026051</v>
      </c>
    </row>
    <row r="1336" spans="1:33">
      <c r="A1336" s="12">
        <v>40049</v>
      </c>
      <c r="B1336" s="14">
        <v>10389.57</v>
      </c>
      <c r="C1336" s="5">
        <v>10591</v>
      </c>
      <c r="D1336" s="14">
        <v>10388.780000000001</v>
      </c>
      <c r="E1336" s="15">
        <v>10581.05</v>
      </c>
      <c r="F1336" s="19">
        <f t="shared" si="128"/>
        <v>3.2402266315724675</v>
      </c>
      <c r="G1336" s="19"/>
      <c r="H1336" s="19"/>
      <c r="I1336" s="19"/>
      <c r="J1336" s="19"/>
      <c r="K1336" s="19"/>
      <c r="L1336" s="19"/>
      <c r="M1336" s="19"/>
      <c r="N1336" s="51">
        <f t="shared" si="129"/>
        <v>34.107162176640585</v>
      </c>
      <c r="O1336" s="51">
        <f t="shared" si="130"/>
        <v>110.60992936525514</v>
      </c>
      <c r="Q1336" s="12">
        <v>40049</v>
      </c>
      <c r="R1336" s="5">
        <v>4080</v>
      </c>
      <c r="S1336" s="5">
        <v>4110</v>
      </c>
      <c r="T1336" s="5">
        <v>4050</v>
      </c>
      <c r="U1336" s="5">
        <v>4070</v>
      </c>
      <c r="V1336" s="5">
        <v>8403300</v>
      </c>
      <c r="W1336" s="3">
        <v>4070</v>
      </c>
      <c r="X1336" s="19">
        <f t="shared" si="131"/>
        <v>2.2113022113022112</v>
      </c>
      <c r="AF1336" s="51">
        <f t="shared" si="133"/>
        <v>10.816881590042467</v>
      </c>
      <c r="AG1336" s="51">
        <f t="shared" si="132"/>
        <v>23.922290916052138</v>
      </c>
    </row>
    <row r="1337" spans="1:33">
      <c r="A1337" s="12">
        <v>40050</v>
      </c>
      <c r="B1337" s="14">
        <v>10515.57</v>
      </c>
      <c r="C1337" s="14">
        <v>10566.31</v>
      </c>
      <c r="D1337" s="14">
        <v>10469.69</v>
      </c>
      <c r="E1337" s="15">
        <v>10497.36</v>
      </c>
      <c r="F1337" s="19">
        <f t="shared" si="128"/>
        <v>-0.79724806999091846</v>
      </c>
      <c r="G1337" s="19"/>
      <c r="H1337" s="19"/>
      <c r="I1337" s="19"/>
      <c r="J1337" s="19"/>
      <c r="K1337" s="19"/>
      <c r="L1337" s="19"/>
      <c r="M1337" s="19"/>
      <c r="N1337" s="51">
        <f t="shared" si="129"/>
        <v>-0.50144218605449287</v>
      </c>
      <c r="O1337" s="51">
        <f t="shared" si="130"/>
        <v>0.39837721465934262</v>
      </c>
      <c r="Q1337" s="12">
        <v>40050</v>
      </c>
      <c r="R1337" s="5">
        <v>4050</v>
      </c>
      <c r="S1337" s="5">
        <v>4070</v>
      </c>
      <c r="T1337" s="5">
        <v>4030</v>
      </c>
      <c r="U1337" s="5">
        <v>4050</v>
      </c>
      <c r="V1337" s="5">
        <v>5615800</v>
      </c>
      <c r="W1337" s="3">
        <v>4050</v>
      </c>
      <c r="X1337" s="19">
        <f t="shared" si="131"/>
        <v>-0.49382716049382713</v>
      </c>
      <c r="AF1337" s="51">
        <f t="shared" si="133"/>
        <v>-0.12023147759793378</v>
      </c>
      <c r="AG1337" s="51">
        <f t="shared" si="132"/>
        <v>5.9341371464482276E-2</v>
      </c>
    </row>
    <row r="1338" spans="1:33">
      <c r="A1338" s="12">
        <v>40051</v>
      </c>
      <c r="B1338" s="14">
        <v>10554.44</v>
      </c>
      <c r="C1338" s="14">
        <v>10668.74</v>
      </c>
      <c r="D1338" s="14">
        <v>10526.51</v>
      </c>
      <c r="E1338" s="15">
        <v>10639.71</v>
      </c>
      <c r="F1338" s="19">
        <f t="shared" si="128"/>
        <v>1.3379124055072795</v>
      </c>
      <c r="G1338" s="19"/>
      <c r="H1338" s="19"/>
      <c r="I1338" s="19"/>
      <c r="J1338" s="19"/>
      <c r="K1338" s="19"/>
      <c r="L1338" s="19"/>
      <c r="M1338" s="19"/>
      <c r="N1338" s="51">
        <f t="shared" si="129"/>
        <v>2.4098636417569459</v>
      </c>
      <c r="O1338" s="51">
        <f t="shared" si="130"/>
        <v>3.230898335324988</v>
      </c>
      <c r="Q1338" s="12">
        <v>40051</v>
      </c>
      <c r="R1338" s="5">
        <v>4100</v>
      </c>
      <c r="S1338" s="5">
        <v>4130</v>
      </c>
      <c r="T1338" s="5">
        <v>4090</v>
      </c>
      <c r="U1338" s="5">
        <v>4110</v>
      </c>
      <c r="V1338" s="5">
        <v>8220900</v>
      </c>
      <c r="W1338" s="3">
        <v>4110</v>
      </c>
      <c r="X1338" s="19">
        <f t="shared" si="131"/>
        <v>1.4598540145985401</v>
      </c>
      <c r="AF1338" s="51">
        <f t="shared" si="133"/>
        <v>3.1129150306265188</v>
      </c>
      <c r="AG1338" s="51">
        <f t="shared" si="132"/>
        <v>4.5452351362184187</v>
      </c>
    </row>
    <row r="1339" spans="1:33">
      <c r="A1339" s="12">
        <v>40052</v>
      </c>
      <c r="B1339" s="14">
        <v>10570.78</v>
      </c>
      <c r="C1339" s="14">
        <v>10575.79</v>
      </c>
      <c r="D1339" s="14">
        <v>10400.83</v>
      </c>
      <c r="E1339" s="15">
        <v>10473.969999999999</v>
      </c>
      <c r="F1339" s="19">
        <f t="shared" si="128"/>
        <v>-1.5823990330314082</v>
      </c>
      <c r="G1339" s="19"/>
      <c r="H1339" s="19"/>
      <c r="I1339" s="19"/>
      <c r="J1339" s="19"/>
      <c r="K1339" s="19"/>
      <c r="L1339" s="19"/>
      <c r="M1339" s="19"/>
      <c r="N1339" s="51">
        <f t="shared" si="129"/>
        <v>-3.9414208698330744</v>
      </c>
      <c r="O1339" s="51">
        <f t="shared" si="130"/>
        <v>6.2259230566306822</v>
      </c>
      <c r="Q1339" s="12">
        <v>40052</v>
      </c>
      <c r="R1339" s="5">
        <v>4090</v>
      </c>
      <c r="S1339" s="5">
        <v>4100</v>
      </c>
      <c r="T1339" s="5">
        <v>4000</v>
      </c>
      <c r="U1339" s="5">
        <v>4040</v>
      </c>
      <c r="V1339" s="5">
        <v>9606500</v>
      </c>
      <c r="W1339" s="3">
        <v>4040</v>
      </c>
      <c r="X1339" s="19">
        <f t="shared" si="131"/>
        <v>-1.7326732673267329</v>
      </c>
      <c r="AF1339" s="51">
        <f t="shared" si="133"/>
        <v>-5.1993450343830601</v>
      </c>
      <c r="AG1339" s="51">
        <f t="shared" si="132"/>
        <v>9.0073737757601027</v>
      </c>
    </row>
    <row r="1340" spans="1:33">
      <c r="A1340" s="12">
        <v>40053</v>
      </c>
      <c r="B1340" s="14">
        <v>10546.88</v>
      </c>
      <c r="C1340" s="14">
        <v>10560.44</v>
      </c>
      <c r="D1340" s="14">
        <v>10471.629999999999</v>
      </c>
      <c r="E1340" s="15">
        <v>10534.14</v>
      </c>
      <c r="F1340" s="19">
        <f t="shared" si="128"/>
        <v>0.5711904341502968</v>
      </c>
      <c r="G1340" s="19"/>
      <c r="H1340" s="19"/>
      <c r="I1340" s="19"/>
      <c r="J1340" s="19"/>
      <c r="K1340" s="19"/>
      <c r="L1340" s="19"/>
      <c r="M1340" s="19"/>
      <c r="N1340" s="51">
        <f t="shared" si="129"/>
        <v>0.18909510882561581</v>
      </c>
      <c r="O1340" s="51">
        <f t="shared" si="130"/>
        <v>0.10853597882144909</v>
      </c>
      <c r="Q1340" s="12">
        <v>40053</v>
      </c>
      <c r="R1340" s="5">
        <v>4040</v>
      </c>
      <c r="S1340" s="5">
        <v>4060</v>
      </c>
      <c r="T1340" s="5">
        <v>4000</v>
      </c>
      <c r="U1340" s="5">
        <v>4040</v>
      </c>
      <c r="V1340" s="5">
        <v>7185400</v>
      </c>
      <c r="W1340" s="3">
        <v>4040</v>
      </c>
      <c r="X1340" s="19">
        <f t="shared" si="131"/>
        <v>0</v>
      </c>
      <c r="AF1340" s="51">
        <f t="shared" si="133"/>
        <v>1.9205286566845341E-11</v>
      </c>
      <c r="AG1340" s="51">
        <f t="shared" si="132"/>
        <v>5.1431326109964725E-15</v>
      </c>
    </row>
    <row r="1341" spans="1:33">
      <c r="A1341" s="12">
        <v>40056</v>
      </c>
      <c r="B1341" s="14">
        <v>10608.16</v>
      </c>
      <c r="C1341" s="5">
        <v>10767</v>
      </c>
      <c r="D1341" s="14">
        <v>10423.9</v>
      </c>
      <c r="E1341" s="15">
        <v>10492.53</v>
      </c>
      <c r="F1341" s="19">
        <f t="shared" si="128"/>
        <v>-0.39656784398041994</v>
      </c>
      <c r="G1341" s="19"/>
      <c r="H1341" s="19"/>
      <c r="I1341" s="19"/>
      <c r="J1341" s="19"/>
      <c r="K1341" s="19"/>
      <c r="L1341" s="19"/>
      <c r="M1341" s="19"/>
      <c r="N1341" s="51">
        <f t="shared" si="129"/>
        <v>-6.1061830601587312E-2</v>
      </c>
      <c r="O1341" s="51">
        <f t="shared" si="130"/>
        <v>2.4045091096667505E-2</v>
      </c>
      <c r="Q1341" s="12">
        <v>40056</v>
      </c>
      <c r="R1341" s="5">
        <v>4050</v>
      </c>
      <c r="S1341" s="5">
        <v>4110</v>
      </c>
      <c r="T1341" s="5">
        <v>3970</v>
      </c>
      <c r="U1341" s="5">
        <v>3990</v>
      </c>
      <c r="V1341" s="5">
        <v>7829000</v>
      </c>
      <c r="W1341" s="3">
        <v>3990</v>
      </c>
      <c r="X1341" s="19">
        <f t="shared" si="131"/>
        <v>-1.2531328320802004</v>
      </c>
      <c r="AF1341" s="51">
        <f t="shared" si="133"/>
        <v>-1.9665856535019619</v>
      </c>
      <c r="AG1341" s="51">
        <f t="shared" si="132"/>
        <v>2.4638664022797934</v>
      </c>
    </row>
    <row r="1342" spans="1:33">
      <c r="A1342" s="12">
        <v>40057</v>
      </c>
      <c r="B1342" s="14">
        <v>10453.370000000001</v>
      </c>
      <c r="C1342" s="14">
        <v>10577.19</v>
      </c>
      <c r="D1342" s="14">
        <v>10438.51</v>
      </c>
      <c r="E1342" s="15">
        <v>10530.06</v>
      </c>
      <c r="F1342" s="19">
        <f t="shared" si="128"/>
        <v>0.35640822559414514</v>
      </c>
      <c r="G1342" s="19"/>
      <c r="H1342" s="19"/>
      <c r="I1342" s="19"/>
      <c r="J1342" s="19"/>
      <c r="K1342" s="19"/>
      <c r="L1342" s="19"/>
      <c r="M1342" s="19"/>
      <c r="N1342" s="51">
        <f t="shared" si="129"/>
        <v>4.6343093300683667E-2</v>
      </c>
      <c r="O1342" s="51">
        <f t="shared" si="130"/>
        <v>1.6646132920362097E-2</v>
      </c>
      <c r="Q1342" s="12">
        <v>40057</v>
      </c>
      <c r="R1342" s="5">
        <v>4000</v>
      </c>
      <c r="S1342" s="5">
        <v>4040</v>
      </c>
      <c r="T1342" s="5">
        <v>3970</v>
      </c>
      <c r="U1342" s="5">
        <v>4020</v>
      </c>
      <c r="V1342" s="5">
        <v>4985200</v>
      </c>
      <c r="W1342" s="3">
        <v>4020</v>
      </c>
      <c r="X1342" s="19">
        <f t="shared" si="131"/>
        <v>0.74626865671641784</v>
      </c>
      <c r="AF1342" s="51">
        <f t="shared" si="133"/>
        <v>0.41605721670210838</v>
      </c>
      <c r="AG1342" s="51">
        <f t="shared" si="132"/>
        <v>0.31060187941369743</v>
      </c>
    </row>
    <row r="1343" spans="1:33">
      <c r="A1343" s="12">
        <v>40058</v>
      </c>
      <c r="B1343" s="14">
        <v>10378.08</v>
      </c>
      <c r="C1343" s="14">
        <v>10378.08</v>
      </c>
      <c r="D1343" s="14">
        <v>10215.6</v>
      </c>
      <c r="E1343" s="15">
        <v>10280.459999999999</v>
      </c>
      <c r="F1343" s="19">
        <f t="shared" si="128"/>
        <v>-2.4279069224528897</v>
      </c>
      <c r="G1343" s="19"/>
      <c r="H1343" s="19"/>
      <c r="I1343" s="19"/>
      <c r="J1343" s="19"/>
      <c r="K1343" s="19"/>
      <c r="L1343" s="19"/>
      <c r="M1343" s="19"/>
      <c r="N1343" s="51">
        <f t="shared" si="129"/>
        <v>-14.262663721854006</v>
      </c>
      <c r="O1343" s="51">
        <f t="shared" si="130"/>
        <v>34.588696078150427</v>
      </c>
      <c r="Q1343" s="12">
        <v>40058</v>
      </c>
      <c r="R1343" s="5">
        <v>3950</v>
      </c>
      <c r="S1343" s="5">
        <v>3960</v>
      </c>
      <c r="T1343" s="5">
        <v>3910</v>
      </c>
      <c r="U1343" s="5">
        <v>3920</v>
      </c>
      <c r="V1343" s="5">
        <v>8409300</v>
      </c>
      <c r="W1343" s="3">
        <v>3920</v>
      </c>
      <c r="X1343" s="19">
        <f t="shared" si="131"/>
        <v>-2.5510204081632653</v>
      </c>
      <c r="AF1343" s="51">
        <f t="shared" si="133"/>
        <v>-16.59606088111309</v>
      </c>
      <c r="AG1343" s="51">
        <f t="shared" si="132"/>
        <v>42.332445615007309</v>
      </c>
    </row>
    <row r="1344" spans="1:33">
      <c r="A1344" s="12">
        <v>40059</v>
      </c>
      <c r="B1344" s="14">
        <v>10240.02</v>
      </c>
      <c r="C1344" s="14">
        <v>10290.83</v>
      </c>
      <c r="D1344" s="14">
        <v>10185.379999999999</v>
      </c>
      <c r="E1344" s="15">
        <v>10214.64</v>
      </c>
      <c r="F1344" s="19">
        <f t="shared" si="128"/>
        <v>-0.64436925824110991</v>
      </c>
      <c r="G1344" s="19"/>
      <c r="H1344" s="19"/>
      <c r="I1344" s="19"/>
      <c r="J1344" s="19"/>
      <c r="K1344" s="19"/>
      <c r="L1344" s="19"/>
      <c r="M1344" s="19"/>
      <c r="N1344" s="51">
        <f t="shared" si="129"/>
        <v>-0.26409535285137598</v>
      </c>
      <c r="O1344" s="51">
        <f t="shared" si="130"/>
        <v>0.16943937687818861</v>
      </c>
      <c r="Q1344" s="12">
        <v>40059</v>
      </c>
      <c r="R1344" s="5">
        <v>3890</v>
      </c>
      <c r="S1344" s="5">
        <v>3900</v>
      </c>
      <c r="T1344" s="5">
        <v>3840</v>
      </c>
      <c r="U1344" s="5">
        <v>3850</v>
      </c>
      <c r="V1344" s="5">
        <v>6723000</v>
      </c>
      <c r="W1344" s="3">
        <v>3850</v>
      </c>
      <c r="X1344" s="19">
        <f t="shared" si="131"/>
        <v>-1.8181818181818181</v>
      </c>
      <c r="AF1344" s="51">
        <f t="shared" si="133"/>
        <v>-6.0078629528736114</v>
      </c>
      <c r="AG1344" s="51">
        <f t="shared" si="132"/>
        <v>10.921778294836724</v>
      </c>
    </row>
    <row r="1345" spans="1:33">
      <c r="A1345" s="12">
        <v>40060</v>
      </c>
      <c r="B1345" s="14">
        <v>10256.49</v>
      </c>
      <c r="C1345" s="14">
        <v>10256.49</v>
      </c>
      <c r="D1345" s="14">
        <v>10143.26</v>
      </c>
      <c r="E1345" s="15">
        <v>10187.11</v>
      </c>
      <c r="F1345" s="19">
        <f t="shared" si="128"/>
        <v>-0.27024347435139928</v>
      </c>
      <c r="G1345" s="19"/>
      <c r="H1345" s="19"/>
      <c r="I1345" s="19"/>
      <c r="J1345" s="19"/>
      <c r="K1345" s="19"/>
      <c r="L1345" s="19"/>
      <c r="M1345" s="19"/>
      <c r="N1345" s="51">
        <f t="shared" si="129"/>
        <v>-1.913234809453402E-2</v>
      </c>
      <c r="O1345" s="51">
        <f t="shared" si="130"/>
        <v>5.1171054310841348E-3</v>
      </c>
      <c r="Q1345" s="12">
        <v>40060</v>
      </c>
      <c r="R1345" s="5">
        <v>3860</v>
      </c>
      <c r="S1345" s="5">
        <v>3880</v>
      </c>
      <c r="T1345" s="5">
        <v>3820</v>
      </c>
      <c r="U1345" s="5">
        <v>3850</v>
      </c>
      <c r="V1345" s="5">
        <v>6658700</v>
      </c>
      <c r="W1345" s="3">
        <v>3850</v>
      </c>
      <c r="X1345" s="19">
        <f t="shared" si="131"/>
        <v>0</v>
      </c>
      <c r="AF1345" s="51">
        <f t="shared" si="133"/>
        <v>1.9205286566845341E-11</v>
      </c>
      <c r="AG1345" s="51">
        <f t="shared" si="132"/>
        <v>5.1431326109964725E-15</v>
      </c>
    </row>
    <row r="1346" spans="1:33">
      <c r="A1346" s="12">
        <v>40063</v>
      </c>
      <c r="B1346" s="14">
        <v>10288.56</v>
      </c>
      <c r="C1346" s="14">
        <v>10326.450000000001</v>
      </c>
      <c r="D1346" s="14">
        <v>10274.379999999999</v>
      </c>
      <c r="E1346" s="15">
        <v>10320.94</v>
      </c>
      <c r="F1346" s="19">
        <f t="shared" si="128"/>
        <v>1.2966842167476986</v>
      </c>
      <c r="G1346" s="19"/>
      <c r="H1346" s="19"/>
      <c r="I1346" s="19"/>
      <c r="J1346" s="19"/>
      <c r="K1346" s="19"/>
      <c r="L1346" s="19"/>
      <c r="M1346" s="19"/>
      <c r="N1346" s="51">
        <f t="shared" si="129"/>
        <v>2.1943108750826883</v>
      </c>
      <c r="O1346" s="51">
        <f t="shared" si="130"/>
        <v>2.8514398012755766</v>
      </c>
      <c r="Q1346" s="12">
        <v>40063</v>
      </c>
      <c r="R1346" s="5">
        <v>3880</v>
      </c>
      <c r="S1346" s="5">
        <v>3900</v>
      </c>
      <c r="T1346" s="5">
        <v>3860</v>
      </c>
      <c r="U1346" s="5">
        <v>3880</v>
      </c>
      <c r="V1346" s="5">
        <v>5334100</v>
      </c>
      <c r="W1346" s="3">
        <v>3880</v>
      </c>
      <c r="X1346" s="19">
        <f t="shared" si="131"/>
        <v>0.77319587628865982</v>
      </c>
      <c r="AF1346" s="51">
        <f t="shared" si="133"/>
        <v>0.46272159173132033</v>
      </c>
      <c r="AG1346" s="51">
        <f t="shared" si="132"/>
        <v>0.35789834239945822</v>
      </c>
    </row>
    <row r="1347" spans="1:33">
      <c r="A1347" s="12">
        <v>40064</v>
      </c>
      <c r="B1347" s="14">
        <v>10353.51</v>
      </c>
      <c r="C1347" s="14">
        <v>10393.23</v>
      </c>
      <c r="D1347" s="14">
        <v>10300.5</v>
      </c>
      <c r="E1347" s="15">
        <v>10393.23</v>
      </c>
      <c r="F1347" s="19">
        <f t="shared" si="128"/>
        <v>0.69554892944733304</v>
      </c>
      <c r="G1347" s="19"/>
      <c r="H1347" s="19"/>
      <c r="I1347" s="19"/>
      <c r="J1347" s="19"/>
      <c r="K1347" s="19"/>
      <c r="L1347" s="19"/>
      <c r="M1347" s="19"/>
      <c r="N1347" s="51">
        <f t="shared" si="129"/>
        <v>0.34055694560110866</v>
      </c>
      <c r="O1347" s="51">
        <f t="shared" si="130"/>
        <v>0.23782252700090528</v>
      </c>
      <c r="Q1347" s="12">
        <v>40064</v>
      </c>
      <c r="R1347" s="5">
        <v>3880</v>
      </c>
      <c r="S1347" s="5">
        <v>3890</v>
      </c>
      <c r="T1347" s="5">
        <v>3840</v>
      </c>
      <c r="U1347" s="5">
        <v>3870</v>
      </c>
      <c r="V1347" s="5">
        <v>3872900</v>
      </c>
      <c r="W1347" s="3">
        <v>3870</v>
      </c>
      <c r="X1347" s="19">
        <f t="shared" si="131"/>
        <v>-0.2583979328165375</v>
      </c>
      <c r="AF1347" s="51">
        <f t="shared" si="133"/>
        <v>-1.7199512040870092E-2</v>
      </c>
      <c r="AG1347" s="51">
        <f t="shared" si="132"/>
        <v>4.4397123661164299E-3</v>
      </c>
    </row>
    <row r="1348" spans="1:33">
      <c r="A1348" s="12">
        <v>40065</v>
      </c>
      <c r="B1348" s="14">
        <v>10343.799999999999</v>
      </c>
      <c r="C1348" s="14">
        <v>10390.25</v>
      </c>
      <c r="D1348" s="14">
        <v>10249.11</v>
      </c>
      <c r="E1348" s="15">
        <v>10312.14</v>
      </c>
      <c r="F1348" s="19">
        <f t="shared" si="128"/>
        <v>-0.78635472365580905</v>
      </c>
      <c r="G1348" s="19"/>
      <c r="H1348" s="19"/>
      <c r="I1348" s="19"/>
      <c r="J1348" s="19"/>
      <c r="K1348" s="19"/>
      <c r="L1348" s="19"/>
      <c r="M1348" s="19"/>
      <c r="N1348" s="51">
        <f t="shared" si="129"/>
        <v>-0.48109701537812388</v>
      </c>
      <c r="O1348" s="51">
        <f t="shared" si="130"/>
        <v>0.37697297489896153</v>
      </c>
      <c r="Q1348" s="12">
        <v>40065</v>
      </c>
      <c r="R1348" s="5">
        <v>3840</v>
      </c>
      <c r="S1348" s="5">
        <v>3850</v>
      </c>
      <c r="T1348" s="5">
        <v>3770</v>
      </c>
      <c r="U1348" s="5">
        <v>3800</v>
      </c>
      <c r="V1348" s="5">
        <v>6218600</v>
      </c>
      <c r="W1348" s="3">
        <v>3800</v>
      </c>
      <c r="X1348" s="19">
        <f t="shared" si="131"/>
        <v>-1.8421052631578945</v>
      </c>
      <c r="AF1348" s="51">
        <f t="shared" si="133"/>
        <v>-6.2481854118769213</v>
      </c>
      <c r="AG1348" s="51">
        <f t="shared" si="132"/>
        <v>11.508141982383847</v>
      </c>
    </row>
    <row r="1349" spans="1:33">
      <c r="A1349" s="12">
        <v>40066</v>
      </c>
      <c r="B1349" s="14">
        <v>10385.35</v>
      </c>
      <c r="C1349" s="14">
        <v>10521.14</v>
      </c>
      <c r="D1349" s="14">
        <v>10382.99</v>
      </c>
      <c r="E1349" s="15">
        <v>10513.67</v>
      </c>
      <c r="F1349" s="19">
        <f t="shared" si="128"/>
        <v>1.9168377930827263</v>
      </c>
      <c r="G1349" s="19"/>
      <c r="H1349" s="19"/>
      <c r="I1349" s="19"/>
      <c r="J1349" s="19"/>
      <c r="K1349" s="19"/>
      <c r="L1349" s="19"/>
      <c r="M1349" s="19"/>
      <c r="N1349" s="51">
        <f t="shared" si="129"/>
        <v>7.0737190623605617</v>
      </c>
      <c r="O1349" s="51">
        <f t="shared" si="130"/>
        <v>13.57887352747751</v>
      </c>
      <c r="Q1349" s="12">
        <v>40066</v>
      </c>
      <c r="R1349" s="5">
        <v>3850</v>
      </c>
      <c r="S1349" s="5">
        <v>3920</v>
      </c>
      <c r="T1349" s="5">
        <v>3840</v>
      </c>
      <c r="U1349" s="5">
        <v>3910</v>
      </c>
      <c r="V1349" s="5">
        <v>8142700</v>
      </c>
      <c r="W1349" s="3">
        <v>3910</v>
      </c>
      <c r="X1349" s="19">
        <f t="shared" si="131"/>
        <v>2.8132992327365729</v>
      </c>
      <c r="AF1349" s="51">
        <f t="shared" si="133"/>
        <v>22.272645194605943</v>
      </c>
      <c r="AG1349" s="51">
        <f t="shared" si="132"/>
        <v>62.665580201361593</v>
      </c>
    </row>
    <row r="1350" spans="1:33">
      <c r="A1350" s="12">
        <v>40067</v>
      </c>
      <c r="B1350" s="14">
        <v>10519.33</v>
      </c>
      <c r="C1350" s="14">
        <v>10522.23</v>
      </c>
      <c r="D1350" s="14">
        <v>10407.969999999999</v>
      </c>
      <c r="E1350" s="15">
        <v>10444.33</v>
      </c>
      <c r="F1350" s="19">
        <f t="shared" si="128"/>
        <v>-0.66390089167998467</v>
      </c>
      <c r="G1350" s="19"/>
      <c r="H1350" s="19"/>
      <c r="I1350" s="19"/>
      <c r="J1350" s="19"/>
      <c r="K1350" s="19"/>
      <c r="L1350" s="19"/>
      <c r="M1350" s="19"/>
      <c r="N1350" s="51">
        <f t="shared" si="129"/>
        <v>-0.28895649478005991</v>
      </c>
      <c r="O1350" s="51">
        <f t="shared" si="130"/>
        <v>0.19103368235783016</v>
      </c>
      <c r="Q1350" s="12">
        <v>40067</v>
      </c>
      <c r="R1350" s="5">
        <v>3900</v>
      </c>
      <c r="S1350" s="5">
        <v>3910</v>
      </c>
      <c r="T1350" s="5">
        <v>3810</v>
      </c>
      <c r="U1350" s="5">
        <v>3840</v>
      </c>
      <c r="V1350" s="5">
        <v>11794200</v>
      </c>
      <c r="W1350" s="3">
        <v>3840</v>
      </c>
      <c r="X1350" s="19">
        <f t="shared" si="131"/>
        <v>-1.8229166666666667</v>
      </c>
      <c r="AF1350" s="51">
        <f t="shared" si="133"/>
        <v>-6.0549286688685369</v>
      </c>
      <c r="AG1350" s="51">
        <f t="shared" si="132"/>
        <v>11.036008889659023</v>
      </c>
    </row>
    <row r="1351" spans="1:33">
      <c r="A1351" s="12">
        <v>40070</v>
      </c>
      <c r="B1351" s="14">
        <v>10388.32</v>
      </c>
      <c r="C1351" s="14">
        <v>10388.32</v>
      </c>
      <c r="D1351" s="14">
        <v>10170.74</v>
      </c>
      <c r="E1351" s="15">
        <v>10202.06</v>
      </c>
      <c r="F1351" s="19">
        <f t="shared" si="128"/>
        <v>-2.3747164788287898</v>
      </c>
      <c r="G1351" s="19"/>
      <c r="H1351" s="19"/>
      <c r="I1351" s="19"/>
      <c r="J1351" s="19"/>
      <c r="K1351" s="19"/>
      <c r="L1351" s="19"/>
      <c r="M1351" s="19"/>
      <c r="N1351" s="51">
        <f t="shared" si="129"/>
        <v>-13.344623478252842</v>
      </c>
      <c r="O1351" s="51">
        <f t="shared" si="130"/>
        <v>31.652530268492043</v>
      </c>
      <c r="Q1351" s="12">
        <v>40070</v>
      </c>
      <c r="R1351" s="5">
        <v>3820</v>
      </c>
      <c r="S1351" s="5">
        <v>3820</v>
      </c>
      <c r="T1351" s="5">
        <v>3730</v>
      </c>
      <c r="U1351" s="5">
        <v>3740</v>
      </c>
      <c r="V1351" s="5">
        <v>7449200</v>
      </c>
      <c r="W1351" s="3">
        <v>3740</v>
      </c>
      <c r="X1351" s="19">
        <f t="shared" si="131"/>
        <v>-2.6737967914438503</v>
      </c>
      <c r="AF1351" s="51">
        <f t="shared" si="133"/>
        <v>-19.10973632820189</v>
      </c>
      <c r="AG1351" s="51">
        <f t="shared" si="132"/>
        <v>51.090434135212526</v>
      </c>
    </row>
    <row r="1352" spans="1:33">
      <c r="A1352" s="12">
        <v>40071</v>
      </c>
      <c r="B1352" s="14">
        <v>10255.73</v>
      </c>
      <c r="C1352" s="14">
        <v>10292.469999999999</v>
      </c>
      <c r="D1352" s="14">
        <v>10183.299999999999</v>
      </c>
      <c r="E1352" s="15">
        <v>10217.620000000001</v>
      </c>
      <c r="F1352" s="19">
        <f t="shared" si="128"/>
        <v>0.15228595308889259</v>
      </c>
      <c r="G1352" s="19"/>
      <c r="H1352" s="19"/>
      <c r="I1352" s="19"/>
      <c r="J1352" s="19"/>
      <c r="K1352" s="19"/>
      <c r="L1352" s="19"/>
      <c r="M1352" s="19"/>
      <c r="N1352" s="51">
        <f t="shared" si="129"/>
        <v>3.7290033551567727E-3</v>
      </c>
      <c r="O1352" s="51">
        <f t="shared" si="130"/>
        <v>5.7826072825669164E-4</v>
      </c>
      <c r="Q1352" s="12">
        <v>40071</v>
      </c>
      <c r="R1352" s="5">
        <v>3760</v>
      </c>
      <c r="S1352" s="5">
        <v>3800</v>
      </c>
      <c r="T1352" s="5">
        <v>3730</v>
      </c>
      <c r="U1352" s="5">
        <v>3750</v>
      </c>
      <c r="V1352" s="5">
        <v>6575500</v>
      </c>
      <c r="W1352" s="3">
        <v>3750</v>
      </c>
      <c r="X1352" s="19">
        <f t="shared" si="131"/>
        <v>0.26666666666666666</v>
      </c>
      <c r="AF1352" s="51">
        <f t="shared" si="133"/>
        <v>1.9020150542236498E-2</v>
      </c>
      <c r="AG1352" s="51">
        <f t="shared" si="132"/>
        <v>5.0771336981957878E-3</v>
      </c>
    </row>
    <row r="1353" spans="1:33">
      <c r="A1353" s="12">
        <v>40072</v>
      </c>
      <c r="B1353" s="14">
        <v>10288.719999999999</v>
      </c>
      <c r="C1353" s="14">
        <v>10394.56</v>
      </c>
      <c r="D1353" s="14">
        <v>10247.24</v>
      </c>
      <c r="E1353" s="15">
        <v>10270.77</v>
      </c>
      <c r="F1353" s="19">
        <f t="shared" si="128"/>
        <v>0.51748797801917124</v>
      </c>
      <c r="G1353" s="19"/>
      <c r="H1353" s="19"/>
      <c r="I1353" s="19"/>
      <c r="J1353" s="19"/>
      <c r="K1353" s="19"/>
      <c r="L1353" s="19"/>
      <c r="M1353" s="19"/>
      <c r="N1353" s="51">
        <f t="shared" si="129"/>
        <v>0.14082969190074451</v>
      </c>
      <c r="O1353" s="51">
        <f t="shared" si="130"/>
        <v>7.3269906760987602E-2</v>
      </c>
      <c r="Q1353" s="12">
        <v>40072</v>
      </c>
      <c r="R1353" s="5">
        <v>3770</v>
      </c>
      <c r="S1353" s="5">
        <v>3780</v>
      </c>
      <c r="T1353" s="5">
        <v>3710</v>
      </c>
      <c r="U1353" s="5">
        <v>3710</v>
      </c>
      <c r="V1353" s="5">
        <v>8316000</v>
      </c>
      <c r="W1353" s="3">
        <v>3710</v>
      </c>
      <c r="X1353" s="19">
        <f t="shared" si="131"/>
        <v>-1.0781671159029651</v>
      </c>
      <c r="AF1353" s="51">
        <f t="shared" si="133"/>
        <v>-1.2523755824763401</v>
      </c>
      <c r="AG1353" s="51">
        <f t="shared" si="132"/>
        <v>1.3499347864174338</v>
      </c>
    </row>
    <row r="1354" spans="1:33">
      <c r="A1354" s="12">
        <v>40073</v>
      </c>
      <c r="B1354" s="14">
        <v>10373.25</v>
      </c>
      <c r="C1354" s="14">
        <v>10443.799999999999</v>
      </c>
      <c r="D1354" s="14">
        <v>10340.14</v>
      </c>
      <c r="E1354" s="15">
        <v>10443.799999999999</v>
      </c>
      <c r="F1354" s="19">
        <f t="shared" si="128"/>
        <v>1.6567724391504897</v>
      </c>
      <c r="G1354" s="19"/>
      <c r="H1354" s="19"/>
      <c r="I1354" s="19"/>
      <c r="J1354" s="19"/>
      <c r="K1354" s="19"/>
      <c r="L1354" s="19"/>
      <c r="M1354" s="19"/>
      <c r="N1354" s="51">
        <f t="shared" si="129"/>
        <v>4.5706397956498552</v>
      </c>
      <c r="O1354" s="51">
        <f t="shared" si="130"/>
        <v>7.585240039263331</v>
      </c>
      <c r="Q1354" s="12">
        <v>40073</v>
      </c>
      <c r="R1354" s="5">
        <v>3760</v>
      </c>
      <c r="S1354" s="5">
        <v>3790</v>
      </c>
      <c r="T1354" s="5">
        <v>3730</v>
      </c>
      <c r="U1354" s="5">
        <v>3780</v>
      </c>
      <c r="V1354" s="5">
        <v>7530200</v>
      </c>
      <c r="W1354" s="3">
        <v>3780</v>
      </c>
      <c r="X1354" s="19">
        <f t="shared" si="131"/>
        <v>1.8518518518518516</v>
      </c>
      <c r="AF1354" s="51">
        <f t="shared" si="133"/>
        <v>6.3534134475285517</v>
      </c>
      <c r="AG1354" s="51">
        <f t="shared" si="132"/>
        <v>11.767281888238836</v>
      </c>
    </row>
    <row r="1355" spans="1:33">
      <c r="A1355" s="12">
        <v>40074</v>
      </c>
      <c r="B1355" s="14">
        <v>10379.209999999999</v>
      </c>
      <c r="C1355" s="14">
        <v>10399.42</v>
      </c>
      <c r="D1355" s="14">
        <v>10292.5</v>
      </c>
      <c r="E1355" s="15">
        <v>10370.540000000001</v>
      </c>
      <c r="F1355" s="19">
        <f t="shared" si="128"/>
        <v>-0.70642415920480894</v>
      </c>
      <c r="G1355" s="19"/>
      <c r="H1355" s="19"/>
      <c r="I1355" s="19"/>
      <c r="J1355" s="19"/>
      <c r="K1355" s="19"/>
      <c r="L1355" s="19"/>
      <c r="M1355" s="19"/>
      <c r="N1355" s="51">
        <f t="shared" si="129"/>
        <v>-0.34837717502355697</v>
      </c>
      <c r="O1355" s="51">
        <f t="shared" si="130"/>
        <v>0.24513176423261548</v>
      </c>
      <c r="Q1355" s="12">
        <v>40074</v>
      </c>
      <c r="R1355" s="5">
        <v>3760</v>
      </c>
      <c r="S1355" s="5">
        <v>3830</v>
      </c>
      <c r="T1355" s="5">
        <v>3730</v>
      </c>
      <c r="U1355" s="5">
        <v>3830</v>
      </c>
      <c r="V1355" s="5">
        <v>10789200</v>
      </c>
      <c r="W1355" s="3">
        <v>3830</v>
      </c>
      <c r="X1355" s="19">
        <f t="shared" si="131"/>
        <v>1.3054830287206265</v>
      </c>
      <c r="AF1355" s="51">
        <f t="shared" si="133"/>
        <v>2.2262858612386944</v>
      </c>
      <c r="AG1355" s="51">
        <f t="shared" si="132"/>
        <v>2.9069746032816033</v>
      </c>
    </row>
    <row r="1356" spans="1:33">
      <c r="A1356" s="12">
        <v>40080</v>
      </c>
      <c r="B1356" s="14">
        <v>10405.530000000001</v>
      </c>
      <c r="C1356" s="14">
        <v>10566.98</v>
      </c>
      <c r="D1356" s="14">
        <v>10386.879999999999</v>
      </c>
      <c r="E1356" s="15">
        <v>10544.22</v>
      </c>
      <c r="F1356" s="19">
        <f t="shared" si="128"/>
        <v>1.6471583483652512</v>
      </c>
      <c r="G1356" s="19"/>
      <c r="H1356" s="19"/>
      <c r="I1356" s="19"/>
      <c r="J1356" s="19"/>
      <c r="K1356" s="19"/>
      <c r="L1356" s="19"/>
      <c r="M1356" s="19"/>
      <c r="N1356" s="51">
        <f t="shared" si="129"/>
        <v>4.4916636800731542</v>
      </c>
      <c r="O1356" s="51">
        <f t="shared" si="130"/>
        <v>7.4109913635323039</v>
      </c>
      <c r="Q1356" s="12">
        <v>40080</v>
      </c>
      <c r="R1356" s="5">
        <v>3730</v>
      </c>
      <c r="S1356" s="5">
        <v>3840</v>
      </c>
      <c r="T1356" s="5">
        <v>3720</v>
      </c>
      <c r="U1356" s="5">
        <v>3810</v>
      </c>
      <c r="V1356" s="5">
        <v>9860900</v>
      </c>
      <c r="W1356" s="3">
        <v>3810</v>
      </c>
      <c r="X1356" s="19">
        <f t="shared" si="131"/>
        <v>-0.52493438320209973</v>
      </c>
      <c r="AF1356" s="51">
        <f t="shared" si="133"/>
        <v>-0.14442760789047407</v>
      </c>
      <c r="AG1356" s="51">
        <f t="shared" si="132"/>
        <v>7.5776339876305984E-2</v>
      </c>
    </row>
    <row r="1357" spans="1:33">
      <c r="A1357" s="12">
        <v>40081</v>
      </c>
      <c r="B1357" s="14">
        <v>10395.450000000001</v>
      </c>
      <c r="C1357" s="14">
        <v>10395.450000000001</v>
      </c>
      <c r="D1357" s="14">
        <v>10228.6</v>
      </c>
      <c r="E1357" s="15">
        <v>10265.98</v>
      </c>
      <c r="F1357" s="19">
        <f t="shared" ref="F1357:F1420" si="134">(E1357-E1356)/E1357*100</f>
        <v>-2.7103111441869143</v>
      </c>
      <c r="G1357" s="19"/>
      <c r="H1357" s="19"/>
      <c r="I1357" s="19"/>
      <c r="J1357" s="19"/>
      <c r="K1357" s="19"/>
      <c r="L1357" s="19"/>
      <c r="M1357" s="19"/>
      <c r="N1357" s="51">
        <f t="shared" ref="N1357:N1420" si="135">(F1357-F$4)^3</f>
        <v>-19.84805232722065</v>
      </c>
      <c r="O1357" s="51">
        <f t="shared" ref="O1357:O1420" si="136">(F1357-F$4)^4</f>
        <v>53.739117266355279</v>
      </c>
      <c r="Q1357" s="12">
        <v>40081</v>
      </c>
      <c r="R1357" s="5">
        <v>3720</v>
      </c>
      <c r="S1357" s="5">
        <v>3730</v>
      </c>
      <c r="T1357" s="5">
        <v>3700</v>
      </c>
      <c r="U1357" s="5">
        <v>3710</v>
      </c>
      <c r="V1357" s="5">
        <v>5798900</v>
      </c>
      <c r="W1357" s="3">
        <v>3710</v>
      </c>
      <c r="X1357" s="19">
        <f t="shared" ref="X1357:X1420" si="137">(W1357-W1356)/W1357*100</f>
        <v>-2.6954177897574128</v>
      </c>
      <c r="AF1357" s="51">
        <f t="shared" si="133"/>
        <v>-19.577120743904306</v>
      </c>
      <c r="AG1357" s="51">
        <f t="shared" ref="AG1357:AG1420" si="138">(X1357-X$4)^4</f>
        <v>52.763276816380007</v>
      </c>
    </row>
    <row r="1358" spans="1:33">
      <c r="A1358" s="12">
        <v>40084</v>
      </c>
      <c r="B1358" s="14">
        <v>10136.24</v>
      </c>
      <c r="C1358" s="14">
        <v>10151.6</v>
      </c>
      <c r="D1358" s="14">
        <v>9971.0499999999993</v>
      </c>
      <c r="E1358" s="15">
        <v>10009.52</v>
      </c>
      <c r="F1358" s="19">
        <f t="shared" si="134"/>
        <v>-2.5621608228965935</v>
      </c>
      <c r="G1358" s="19"/>
      <c r="H1358" s="19"/>
      <c r="I1358" s="19"/>
      <c r="J1358" s="19"/>
      <c r="K1358" s="19"/>
      <c r="L1358" s="19"/>
      <c r="M1358" s="19"/>
      <c r="N1358" s="51">
        <f t="shared" si="135"/>
        <v>-16.764943882816336</v>
      </c>
      <c r="O1358" s="51">
        <f t="shared" si="136"/>
        <v>42.907789240949661</v>
      </c>
      <c r="Q1358" s="12">
        <v>40084</v>
      </c>
      <c r="R1358" s="5">
        <v>3600</v>
      </c>
      <c r="S1358" s="5">
        <v>3610</v>
      </c>
      <c r="T1358" s="5">
        <v>3550</v>
      </c>
      <c r="U1358" s="5">
        <v>3570</v>
      </c>
      <c r="V1358" s="5">
        <v>9973100</v>
      </c>
      <c r="W1358" s="3">
        <v>3570</v>
      </c>
      <c r="X1358" s="19">
        <f t="shared" si="137"/>
        <v>-3.9215686274509802</v>
      </c>
      <c r="AF1358" s="51">
        <f t="shared" ref="AF1358:AF1421" si="139">(X1358-X$4)^3</f>
        <v>-60.296275110336822</v>
      </c>
      <c r="AG1358" s="51">
        <f t="shared" si="138"/>
        <v>236.4398336177903</v>
      </c>
    </row>
    <row r="1359" spans="1:33">
      <c r="A1359" s="12">
        <v>40085</v>
      </c>
      <c r="B1359" s="14">
        <v>10089.11</v>
      </c>
      <c r="C1359" s="14">
        <v>10125.879999999999</v>
      </c>
      <c r="D1359" s="14">
        <v>10059.870000000001</v>
      </c>
      <c r="E1359" s="15">
        <v>10100.200000000001</v>
      </c>
      <c r="F1359" s="19">
        <f t="shared" si="134"/>
        <v>0.89780400388111414</v>
      </c>
      <c r="G1359" s="19"/>
      <c r="H1359" s="19"/>
      <c r="I1359" s="19"/>
      <c r="J1359" s="19"/>
      <c r="K1359" s="19"/>
      <c r="L1359" s="19"/>
      <c r="M1359" s="19"/>
      <c r="N1359" s="51">
        <f t="shared" si="135"/>
        <v>0.73043262343104065</v>
      </c>
      <c r="O1359" s="51">
        <f t="shared" si="136"/>
        <v>0.65781971094696701</v>
      </c>
      <c r="Q1359" s="12">
        <v>40085</v>
      </c>
      <c r="R1359" s="5">
        <v>3620</v>
      </c>
      <c r="S1359" s="5">
        <v>3650</v>
      </c>
      <c r="T1359" s="5">
        <v>3550</v>
      </c>
      <c r="U1359" s="5">
        <v>3570</v>
      </c>
      <c r="V1359" s="5">
        <v>8457500</v>
      </c>
      <c r="W1359" s="3">
        <v>3570</v>
      </c>
      <c r="X1359" s="19">
        <f t="shared" si="137"/>
        <v>0</v>
      </c>
      <c r="AF1359" s="51">
        <f t="shared" si="139"/>
        <v>1.9205286566845341E-11</v>
      </c>
      <c r="AG1359" s="51">
        <f t="shared" si="138"/>
        <v>5.1431326109964725E-15</v>
      </c>
    </row>
    <row r="1360" spans="1:33">
      <c r="A1360" s="12">
        <v>40086</v>
      </c>
      <c r="B1360" s="14">
        <v>10105.17</v>
      </c>
      <c r="C1360" s="14">
        <v>10138.040000000001</v>
      </c>
      <c r="D1360" s="14">
        <v>10063.69</v>
      </c>
      <c r="E1360" s="15">
        <v>10133.23</v>
      </c>
      <c r="F1360" s="19">
        <f t="shared" si="134"/>
        <v>0.32595727127479429</v>
      </c>
      <c r="G1360" s="19"/>
      <c r="H1360" s="19"/>
      <c r="I1360" s="19"/>
      <c r="J1360" s="19"/>
      <c r="K1360" s="19"/>
      <c r="L1360" s="19"/>
      <c r="M1360" s="19"/>
      <c r="N1360" s="51">
        <f t="shared" si="135"/>
        <v>3.5527718343087343E-2</v>
      </c>
      <c r="O1360" s="51">
        <f t="shared" si="136"/>
        <v>1.1679468765472656E-2</v>
      </c>
      <c r="Q1360" s="12">
        <v>40086</v>
      </c>
      <c r="R1360" s="5">
        <v>3550</v>
      </c>
      <c r="S1360" s="5">
        <v>3580</v>
      </c>
      <c r="T1360" s="5">
        <v>3520</v>
      </c>
      <c r="U1360" s="5">
        <v>3570</v>
      </c>
      <c r="V1360" s="5">
        <v>9511000</v>
      </c>
      <c r="W1360" s="3">
        <v>3570</v>
      </c>
      <c r="X1360" s="19">
        <f t="shared" si="137"/>
        <v>0</v>
      </c>
      <c r="AF1360" s="51">
        <f t="shared" si="139"/>
        <v>1.9205286566845341E-11</v>
      </c>
      <c r="AG1360" s="51">
        <f t="shared" si="138"/>
        <v>5.1431326109964725E-15</v>
      </c>
    </row>
    <row r="1361" spans="1:33">
      <c r="A1361" s="12">
        <v>40087</v>
      </c>
      <c r="B1361" s="14">
        <v>10072.64</v>
      </c>
      <c r="C1361" s="14">
        <v>10077.219999999999</v>
      </c>
      <c r="D1361" s="14">
        <v>9965.06</v>
      </c>
      <c r="E1361" s="15">
        <v>9978.64</v>
      </c>
      <c r="F1361" s="19">
        <f t="shared" si="134"/>
        <v>-1.549209110660372</v>
      </c>
      <c r="G1361" s="19"/>
      <c r="H1361" s="19"/>
      <c r="I1361" s="19"/>
      <c r="J1361" s="19"/>
      <c r="K1361" s="19"/>
      <c r="L1361" s="19"/>
      <c r="M1361" s="19"/>
      <c r="N1361" s="51">
        <f t="shared" si="135"/>
        <v>-3.6981599910064431</v>
      </c>
      <c r="O1361" s="51">
        <f t="shared" si="136"/>
        <v>5.7189231564314689</v>
      </c>
      <c r="Q1361" s="12">
        <v>40087</v>
      </c>
      <c r="R1361" s="5">
        <v>3560</v>
      </c>
      <c r="S1361" s="5">
        <v>3560</v>
      </c>
      <c r="T1361" s="5">
        <v>3500</v>
      </c>
      <c r="U1361" s="5">
        <v>3510</v>
      </c>
      <c r="V1361" s="5">
        <v>6751400</v>
      </c>
      <c r="W1361" s="3">
        <v>3510</v>
      </c>
      <c r="X1361" s="19">
        <f t="shared" si="137"/>
        <v>-1.7094017094017095</v>
      </c>
      <c r="AF1361" s="51">
        <f t="shared" si="139"/>
        <v>-4.9926172605553019</v>
      </c>
      <c r="AG1361" s="51">
        <f t="shared" si="138"/>
        <v>8.5330514678918536</v>
      </c>
    </row>
    <row r="1362" spans="1:33">
      <c r="A1362" s="12">
        <v>40088</v>
      </c>
      <c r="B1362" s="14">
        <v>9848.07</v>
      </c>
      <c r="C1362" s="14">
        <v>9852.17</v>
      </c>
      <c r="D1362" s="14">
        <v>9714.18</v>
      </c>
      <c r="E1362" s="15">
        <v>9731.8700000000008</v>
      </c>
      <c r="F1362" s="19">
        <f t="shared" si="134"/>
        <v>-2.5356894409810096</v>
      </c>
      <c r="G1362" s="19"/>
      <c r="H1362" s="19"/>
      <c r="I1362" s="19"/>
      <c r="J1362" s="19"/>
      <c r="K1362" s="19"/>
      <c r="L1362" s="19"/>
      <c r="M1362" s="19"/>
      <c r="N1362" s="51">
        <f t="shared" si="135"/>
        <v>-16.250110940686731</v>
      </c>
      <c r="O1362" s="51">
        <f t="shared" si="136"/>
        <v>41.159975449287785</v>
      </c>
      <c r="Q1362" s="12">
        <v>40088</v>
      </c>
      <c r="R1362" s="5">
        <v>3430</v>
      </c>
      <c r="S1362" s="5">
        <v>3440</v>
      </c>
      <c r="T1362" s="5">
        <v>3380</v>
      </c>
      <c r="U1362" s="5">
        <v>3380</v>
      </c>
      <c r="V1362" s="5">
        <v>9181900</v>
      </c>
      <c r="W1362" s="3">
        <v>3380</v>
      </c>
      <c r="X1362" s="19">
        <f t="shared" si="137"/>
        <v>-3.8461538461538463</v>
      </c>
      <c r="AF1362" s="51">
        <f t="shared" si="139"/>
        <v>-56.883883266689402</v>
      </c>
      <c r="AG1362" s="51">
        <f t="shared" si="138"/>
        <v>218.76893303415596</v>
      </c>
    </row>
    <row r="1363" spans="1:33">
      <c r="A1363" s="12">
        <v>40091</v>
      </c>
      <c r="B1363" s="14">
        <v>9733.07</v>
      </c>
      <c r="C1363" s="14">
        <v>9751.56</v>
      </c>
      <c r="D1363" s="14">
        <v>9669.31</v>
      </c>
      <c r="E1363" s="15">
        <v>9674.49</v>
      </c>
      <c r="F1363" s="19">
        <f t="shared" si="134"/>
        <v>-0.59310619991339097</v>
      </c>
      <c r="G1363" s="19"/>
      <c r="H1363" s="19"/>
      <c r="I1363" s="19"/>
      <c r="J1363" s="19"/>
      <c r="K1363" s="19"/>
      <c r="L1363" s="19"/>
      <c r="M1363" s="19"/>
      <c r="N1363" s="51">
        <f t="shared" si="135"/>
        <v>-0.20571443680006307</v>
      </c>
      <c r="O1363" s="51">
        <f t="shared" si="136"/>
        <v>0.12143755875316647</v>
      </c>
      <c r="Q1363" s="12">
        <v>40091</v>
      </c>
      <c r="R1363" s="5">
        <v>3400</v>
      </c>
      <c r="S1363" s="5">
        <v>3430</v>
      </c>
      <c r="T1363" s="5">
        <v>3330</v>
      </c>
      <c r="U1363" s="5">
        <v>3350</v>
      </c>
      <c r="V1363" s="5">
        <v>7065800</v>
      </c>
      <c r="W1363" s="3">
        <v>3350</v>
      </c>
      <c r="X1363" s="19">
        <f t="shared" si="137"/>
        <v>-0.89552238805970152</v>
      </c>
      <c r="AF1363" s="51">
        <f t="shared" si="139"/>
        <v>-0.71752934864650175</v>
      </c>
      <c r="AG1363" s="51">
        <f t="shared" si="138"/>
        <v>0.64237144305471117</v>
      </c>
    </row>
    <row r="1364" spans="1:33">
      <c r="A1364" s="12">
        <v>40092</v>
      </c>
      <c r="B1364" s="14">
        <v>9744.42</v>
      </c>
      <c r="C1364" s="14">
        <v>9744.42</v>
      </c>
      <c r="D1364" s="14">
        <v>9628.67</v>
      </c>
      <c r="E1364" s="15">
        <v>9691.7999999999993</v>
      </c>
      <c r="F1364" s="19">
        <f t="shared" si="134"/>
        <v>0.17860459357394387</v>
      </c>
      <c r="G1364" s="19"/>
      <c r="H1364" s="19"/>
      <c r="I1364" s="19"/>
      <c r="J1364" s="19"/>
      <c r="K1364" s="19"/>
      <c r="L1364" s="19"/>
      <c r="M1364" s="19"/>
      <c r="N1364" s="51">
        <f t="shared" si="135"/>
        <v>5.9681304172568925E-3</v>
      </c>
      <c r="O1364" s="51">
        <f t="shared" si="136"/>
        <v>1.0825577493125027E-3</v>
      </c>
      <c r="Q1364" s="12">
        <v>40092</v>
      </c>
      <c r="R1364" s="5">
        <v>3390</v>
      </c>
      <c r="S1364" s="5">
        <v>3420</v>
      </c>
      <c r="T1364" s="5">
        <v>3360</v>
      </c>
      <c r="U1364" s="5">
        <v>3420</v>
      </c>
      <c r="V1364" s="5">
        <v>9102100</v>
      </c>
      <c r="W1364" s="3">
        <v>3420</v>
      </c>
      <c r="X1364" s="19">
        <f t="shared" si="137"/>
        <v>2.0467836257309941</v>
      </c>
      <c r="AF1364" s="51">
        <f t="shared" si="139"/>
        <v>8.5780042646904118</v>
      </c>
      <c r="AG1364" s="51">
        <f t="shared" si="138"/>
        <v>17.559615840696406</v>
      </c>
    </row>
    <row r="1365" spans="1:33">
      <c r="A1365" s="12">
        <v>40093</v>
      </c>
      <c r="B1365" s="14">
        <v>9750.24</v>
      </c>
      <c r="C1365" s="14">
        <v>9821.74</v>
      </c>
      <c r="D1365" s="14">
        <v>9735.68</v>
      </c>
      <c r="E1365" s="15">
        <v>9799.6</v>
      </c>
      <c r="F1365" s="19">
        <f t="shared" si="134"/>
        <v>1.1000448997918393</v>
      </c>
      <c r="G1365" s="19"/>
      <c r="H1365" s="19"/>
      <c r="I1365" s="19"/>
      <c r="J1365" s="19"/>
      <c r="K1365" s="19"/>
      <c r="L1365" s="19"/>
      <c r="M1365" s="19"/>
      <c r="N1365" s="51">
        <f t="shared" si="135"/>
        <v>1.3412995968710919</v>
      </c>
      <c r="O1365" s="51">
        <f t="shared" si="136"/>
        <v>1.4792255244214843</v>
      </c>
      <c r="Q1365" s="12">
        <v>40093</v>
      </c>
      <c r="R1365" s="5">
        <v>3420</v>
      </c>
      <c r="S1365" s="5">
        <v>3470</v>
      </c>
      <c r="T1365" s="5">
        <v>3390</v>
      </c>
      <c r="U1365" s="5">
        <v>3440</v>
      </c>
      <c r="V1365" s="5">
        <v>14242900</v>
      </c>
      <c r="W1365" s="3">
        <v>3440</v>
      </c>
      <c r="X1365" s="19">
        <f t="shared" si="137"/>
        <v>0.58139534883720934</v>
      </c>
      <c r="AF1365" s="51">
        <f t="shared" si="139"/>
        <v>0.19679526507884526</v>
      </c>
      <c r="AG1365" s="51">
        <f t="shared" si="138"/>
        <v>0.11446855312004781</v>
      </c>
    </row>
    <row r="1366" spans="1:33">
      <c r="A1366" s="12">
        <v>40094</v>
      </c>
      <c r="B1366" s="14">
        <v>9806.0300000000007</v>
      </c>
      <c r="C1366" s="14">
        <v>9863.34</v>
      </c>
      <c r="D1366" s="14">
        <v>9746.15</v>
      </c>
      <c r="E1366" s="15">
        <v>9832.4699999999993</v>
      </c>
      <c r="F1366" s="19">
        <f t="shared" si="134"/>
        <v>0.33430053689458483</v>
      </c>
      <c r="G1366" s="19"/>
      <c r="H1366" s="19"/>
      <c r="I1366" s="19"/>
      <c r="J1366" s="19"/>
      <c r="K1366" s="19"/>
      <c r="L1366" s="19"/>
      <c r="M1366" s="19"/>
      <c r="N1366" s="51">
        <f t="shared" si="135"/>
        <v>3.8301960449187954E-2</v>
      </c>
      <c r="O1366" s="51">
        <f t="shared" si="136"/>
        <v>1.2911043310444043E-2</v>
      </c>
      <c r="Q1366" s="12">
        <v>40094</v>
      </c>
      <c r="R1366" s="5">
        <v>3460</v>
      </c>
      <c r="S1366" s="5">
        <v>3510</v>
      </c>
      <c r="T1366" s="5">
        <v>3430</v>
      </c>
      <c r="U1366" s="5">
        <v>3500</v>
      </c>
      <c r="V1366" s="5">
        <v>7857200</v>
      </c>
      <c r="W1366" s="3">
        <v>3500</v>
      </c>
      <c r="X1366" s="19">
        <f t="shared" si="137"/>
        <v>1.7142857142857144</v>
      </c>
      <c r="AF1366" s="51">
        <f t="shared" si="139"/>
        <v>5.0402622359230733</v>
      </c>
      <c r="AG1366" s="51">
        <f t="shared" si="138"/>
        <v>8.6417993182039599</v>
      </c>
    </row>
    <row r="1367" spans="1:33">
      <c r="A1367" s="12">
        <v>40095</v>
      </c>
      <c r="B1367" s="14">
        <v>9893.6299999999992</v>
      </c>
      <c r="C1367" s="14">
        <v>10016.39</v>
      </c>
      <c r="D1367" s="14">
        <v>9857.39</v>
      </c>
      <c r="E1367" s="15">
        <v>10016.39</v>
      </c>
      <c r="F1367" s="19">
        <f t="shared" si="134"/>
        <v>1.8361904837970573</v>
      </c>
      <c r="G1367" s="19"/>
      <c r="H1367" s="19"/>
      <c r="I1367" s="19"/>
      <c r="J1367" s="19"/>
      <c r="K1367" s="19"/>
      <c r="L1367" s="19"/>
      <c r="M1367" s="19"/>
      <c r="N1367" s="51">
        <f t="shared" si="135"/>
        <v>6.2191056841772729</v>
      </c>
      <c r="O1367" s="51">
        <f t="shared" si="136"/>
        <v>11.43678392486567</v>
      </c>
      <c r="Q1367" s="12">
        <v>40095</v>
      </c>
      <c r="R1367" s="5">
        <v>3500</v>
      </c>
      <c r="S1367" s="5">
        <v>3520</v>
      </c>
      <c r="T1367" s="5">
        <v>3440</v>
      </c>
      <c r="U1367" s="5">
        <v>3520</v>
      </c>
      <c r="V1367" s="5">
        <v>11034300</v>
      </c>
      <c r="W1367" s="3">
        <v>3520</v>
      </c>
      <c r="X1367" s="19">
        <f t="shared" si="137"/>
        <v>0.56818181818181823</v>
      </c>
      <c r="AF1367" s="51">
        <f t="shared" si="139"/>
        <v>0.18368594723734977</v>
      </c>
      <c r="AG1367" s="51">
        <f t="shared" si="138"/>
        <v>0.10441620615991164</v>
      </c>
    </row>
    <row r="1368" spans="1:33">
      <c r="A1368" s="12">
        <v>40099</v>
      </c>
      <c r="B1368" s="14">
        <v>10066.85</v>
      </c>
      <c r="C1368" s="14">
        <v>10116.719999999999</v>
      </c>
      <c r="D1368" s="14">
        <v>10039.620000000001</v>
      </c>
      <c r="E1368" s="15">
        <v>10076.56</v>
      </c>
      <c r="F1368" s="19">
        <f t="shared" si="134"/>
        <v>0.59712838508379917</v>
      </c>
      <c r="G1368" s="19"/>
      <c r="H1368" s="19"/>
      <c r="I1368" s="19"/>
      <c r="J1368" s="19"/>
      <c r="K1368" s="19"/>
      <c r="L1368" s="19"/>
      <c r="M1368" s="19"/>
      <c r="N1368" s="51">
        <f t="shared" si="135"/>
        <v>0.21590665003677331</v>
      </c>
      <c r="O1368" s="51">
        <f t="shared" si="136"/>
        <v>0.12952532540908079</v>
      </c>
      <c r="Q1368" s="12">
        <v>40099</v>
      </c>
      <c r="R1368" s="5">
        <v>3560</v>
      </c>
      <c r="S1368" s="5">
        <v>3650</v>
      </c>
      <c r="T1368" s="5">
        <v>3560</v>
      </c>
      <c r="U1368" s="5">
        <v>3610</v>
      </c>
      <c r="V1368" s="5">
        <v>11789400</v>
      </c>
      <c r="W1368" s="3">
        <v>3610</v>
      </c>
      <c r="X1368" s="19">
        <f t="shared" si="137"/>
        <v>2.4930747922437675</v>
      </c>
      <c r="AF1368" s="51">
        <f t="shared" si="139"/>
        <v>15.500505675707252</v>
      </c>
      <c r="AG1368" s="51">
        <f t="shared" si="138"/>
        <v>38.648070967745817</v>
      </c>
    </row>
    <row r="1369" spans="1:33">
      <c r="A1369" s="12">
        <v>40100</v>
      </c>
      <c r="B1369" s="14">
        <v>10096.01</v>
      </c>
      <c r="C1369" s="14">
        <v>10096.01</v>
      </c>
      <c r="D1369" s="14">
        <v>10016.24</v>
      </c>
      <c r="E1369" s="15">
        <v>10060.209999999999</v>
      </c>
      <c r="F1369" s="19">
        <f t="shared" si="134"/>
        <v>-0.16252145829958187</v>
      </c>
      <c r="G1369" s="19"/>
      <c r="H1369" s="19"/>
      <c r="I1369" s="19"/>
      <c r="J1369" s="19"/>
      <c r="K1369" s="19"/>
      <c r="L1369" s="19"/>
      <c r="M1369" s="19"/>
      <c r="N1369" s="51">
        <f t="shared" si="135"/>
        <v>-4.0757805100064505E-3</v>
      </c>
      <c r="O1369" s="51">
        <f t="shared" si="136"/>
        <v>6.5105006155463446E-4</v>
      </c>
      <c r="Q1369" s="12">
        <v>40100</v>
      </c>
      <c r="R1369" s="5">
        <v>3600</v>
      </c>
      <c r="S1369" s="5">
        <v>3600</v>
      </c>
      <c r="T1369" s="5">
        <v>3530</v>
      </c>
      <c r="U1369" s="5">
        <v>3570</v>
      </c>
      <c r="V1369" s="5">
        <v>9720800</v>
      </c>
      <c r="W1369" s="3">
        <v>3570</v>
      </c>
      <c r="X1369" s="19">
        <f t="shared" si="137"/>
        <v>-1.1204481792717087</v>
      </c>
      <c r="AF1369" s="51">
        <f t="shared" si="139"/>
        <v>-1.4056069210586031</v>
      </c>
      <c r="AG1369" s="51">
        <f t="shared" si="138"/>
        <v>1.5745332970951038</v>
      </c>
    </row>
    <row r="1370" spans="1:33">
      <c r="A1370" s="12">
        <v>40101</v>
      </c>
      <c r="B1370" s="14">
        <v>10194.91</v>
      </c>
      <c r="C1370" s="14">
        <v>10272.620000000001</v>
      </c>
      <c r="D1370" s="14">
        <v>10184.81</v>
      </c>
      <c r="E1370" s="15">
        <v>10238.65</v>
      </c>
      <c r="F1370" s="19">
        <f t="shared" si="134"/>
        <v>1.7428078897120276</v>
      </c>
      <c r="G1370" s="19"/>
      <c r="H1370" s="19"/>
      <c r="I1370" s="19"/>
      <c r="J1370" s="19"/>
      <c r="K1370" s="19"/>
      <c r="L1370" s="19"/>
      <c r="M1370" s="19"/>
      <c r="N1370" s="51">
        <f t="shared" si="135"/>
        <v>5.3189880868238415</v>
      </c>
      <c r="O1370" s="51">
        <f t="shared" si="136"/>
        <v>9.2847886747444317</v>
      </c>
      <c r="Q1370" s="12">
        <v>40101</v>
      </c>
      <c r="R1370" s="5">
        <v>3630</v>
      </c>
      <c r="S1370" s="5">
        <v>3660</v>
      </c>
      <c r="T1370" s="5">
        <v>3610</v>
      </c>
      <c r="U1370" s="5">
        <v>3620</v>
      </c>
      <c r="V1370" s="5">
        <v>7816000</v>
      </c>
      <c r="W1370" s="3">
        <v>3620</v>
      </c>
      <c r="X1370" s="19">
        <f t="shared" si="137"/>
        <v>1.3812154696132597</v>
      </c>
      <c r="AF1370" s="51">
        <f t="shared" si="139"/>
        <v>2.6365553147267957</v>
      </c>
      <c r="AG1370" s="51">
        <f t="shared" si="138"/>
        <v>3.6423570507837639</v>
      </c>
    </row>
    <row r="1371" spans="1:33">
      <c r="A1371" s="12">
        <v>40102</v>
      </c>
      <c r="B1371" s="14">
        <v>10276.4</v>
      </c>
      <c r="C1371" s="14">
        <v>10290.31</v>
      </c>
      <c r="D1371" s="14">
        <v>10216.14</v>
      </c>
      <c r="E1371" s="15">
        <v>10257.56</v>
      </c>
      <c r="F1371" s="19">
        <f t="shared" si="134"/>
        <v>0.18435183415938933</v>
      </c>
      <c r="G1371" s="19"/>
      <c r="H1371" s="19"/>
      <c r="I1371" s="19"/>
      <c r="J1371" s="19"/>
      <c r="K1371" s="19"/>
      <c r="L1371" s="19"/>
      <c r="M1371" s="19"/>
      <c r="N1371" s="51">
        <f t="shared" si="135"/>
        <v>6.5535859453921923E-3</v>
      </c>
      <c r="O1371" s="51">
        <f t="shared" si="136"/>
        <v>1.2264184226949148E-3</v>
      </c>
      <c r="Q1371" s="12">
        <v>40102</v>
      </c>
      <c r="R1371" s="5">
        <v>3650</v>
      </c>
      <c r="S1371" s="5">
        <v>3660</v>
      </c>
      <c r="T1371" s="5">
        <v>3580</v>
      </c>
      <c r="U1371" s="5">
        <v>3620</v>
      </c>
      <c r="V1371" s="5">
        <v>6652500</v>
      </c>
      <c r="W1371" s="3">
        <v>3620</v>
      </c>
      <c r="X1371" s="19">
        <f t="shared" si="137"/>
        <v>0</v>
      </c>
      <c r="AF1371" s="51">
        <f t="shared" si="139"/>
        <v>1.9205286566845341E-11</v>
      </c>
      <c r="AG1371" s="51">
        <f t="shared" si="138"/>
        <v>5.1431326109964725E-15</v>
      </c>
    </row>
    <row r="1372" spans="1:33">
      <c r="A1372" s="12">
        <v>40105</v>
      </c>
      <c r="B1372" s="14">
        <v>10179.459999999999</v>
      </c>
      <c r="C1372" s="14">
        <v>10264.44</v>
      </c>
      <c r="D1372" s="14">
        <v>10125.33</v>
      </c>
      <c r="E1372" s="15">
        <v>10236.51</v>
      </c>
      <c r="F1372" s="19">
        <f t="shared" si="134"/>
        <v>-0.20563649134323392</v>
      </c>
      <c r="G1372" s="19"/>
      <c r="H1372" s="19"/>
      <c r="I1372" s="19"/>
      <c r="J1372" s="19"/>
      <c r="K1372" s="19"/>
      <c r="L1372" s="19"/>
      <c r="M1372" s="19"/>
      <c r="N1372" s="51">
        <f t="shared" si="135"/>
        <v>-8.3470600945938604E-3</v>
      </c>
      <c r="O1372" s="51">
        <f t="shared" si="136"/>
        <v>1.6932121919704226E-3</v>
      </c>
      <c r="Q1372" s="12">
        <v>40105</v>
      </c>
      <c r="R1372" s="5">
        <v>3580</v>
      </c>
      <c r="S1372" s="5">
        <v>3630</v>
      </c>
      <c r="T1372" s="5">
        <v>3560</v>
      </c>
      <c r="U1372" s="5">
        <v>3630</v>
      </c>
      <c r="V1372" s="5">
        <v>7012900</v>
      </c>
      <c r="W1372" s="3">
        <v>3630</v>
      </c>
      <c r="X1372" s="19">
        <f t="shared" si="137"/>
        <v>0.27548209366391185</v>
      </c>
      <c r="AF1372" s="51">
        <f t="shared" si="139"/>
        <v>2.0967470965311142E-2</v>
      </c>
      <c r="AG1372" s="51">
        <f t="shared" si="138"/>
        <v>5.7817778419965533E-3</v>
      </c>
    </row>
    <row r="1373" spans="1:33">
      <c r="A1373" s="12">
        <v>40106</v>
      </c>
      <c r="B1373" s="14">
        <v>10329.299999999999</v>
      </c>
      <c r="C1373" s="14">
        <v>10357.59</v>
      </c>
      <c r="D1373" s="14">
        <v>10307.59</v>
      </c>
      <c r="E1373" s="15">
        <v>10336.84</v>
      </c>
      <c r="F1373" s="19">
        <f t="shared" si="134"/>
        <v>0.97060610399309577</v>
      </c>
      <c r="G1373" s="19"/>
      <c r="H1373" s="19"/>
      <c r="I1373" s="19"/>
      <c r="J1373" s="19"/>
      <c r="K1373" s="19"/>
      <c r="L1373" s="19"/>
      <c r="M1373" s="19"/>
      <c r="N1373" s="51">
        <f t="shared" si="135"/>
        <v>0.92227904760856461</v>
      </c>
      <c r="O1373" s="51">
        <f t="shared" si="136"/>
        <v>0.89773837464823092</v>
      </c>
      <c r="Q1373" s="12">
        <v>40106</v>
      </c>
      <c r="R1373" s="5">
        <v>3640</v>
      </c>
      <c r="S1373" s="5">
        <v>3650</v>
      </c>
      <c r="T1373" s="5">
        <v>3580</v>
      </c>
      <c r="U1373" s="5">
        <v>3580</v>
      </c>
      <c r="V1373" s="5">
        <v>7183700</v>
      </c>
      <c r="W1373" s="3">
        <v>3580</v>
      </c>
      <c r="X1373" s="19">
        <f t="shared" si="137"/>
        <v>-1.3966480446927374</v>
      </c>
      <c r="AF1373" s="51">
        <f t="shared" si="139"/>
        <v>-2.7227708355418412</v>
      </c>
      <c r="AG1373" s="51">
        <f t="shared" si="138"/>
        <v>3.8020234116910165</v>
      </c>
    </row>
    <row r="1374" spans="1:33">
      <c r="A1374" s="12">
        <v>40107</v>
      </c>
      <c r="B1374" s="14">
        <v>10292.39</v>
      </c>
      <c r="C1374" s="14">
        <v>10350.450000000001</v>
      </c>
      <c r="D1374" s="14">
        <v>10292.39</v>
      </c>
      <c r="E1374" s="15">
        <v>10333.39</v>
      </c>
      <c r="F1374" s="19">
        <f t="shared" si="134"/>
        <v>-3.3386913684673933E-2</v>
      </c>
      <c r="G1374" s="19"/>
      <c r="H1374" s="19"/>
      <c r="I1374" s="19"/>
      <c r="J1374" s="19"/>
      <c r="K1374" s="19"/>
      <c r="L1374" s="19"/>
      <c r="M1374" s="19"/>
      <c r="N1374" s="51">
        <f t="shared" si="135"/>
        <v>-2.8657521985167879E-5</v>
      </c>
      <c r="O1374" s="51">
        <f t="shared" si="136"/>
        <v>8.7697021950674921E-7</v>
      </c>
      <c r="Q1374" s="12">
        <v>40107</v>
      </c>
      <c r="R1374" s="5">
        <v>3590</v>
      </c>
      <c r="S1374" s="5">
        <v>3630</v>
      </c>
      <c r="T1374" s="5">
        <v>3580</v>
      </c>
      <c r="U1374" s="5">
        <v>3610</v>
      </c>
      <c r="V1374" s="5">
        <v>6619300</v>
      </c>
      <c r="W1374" s="3">
        <v>3610</v>
      </c>
      <c r="X1374" s="19">
        <f t="shared" si="137"/>
        <v>0.8310249307479225</v>
      </c>
      <c r="AF1374" s="51">
        <f t="shared" si="139"/>
        <v>0.5744628453116164</v>
      </c>
      <c r="AG1374" s="51">
        <f t="shared" si="138"/>
        <v>0.47754678610217521</v>
      </c>
    </row>
    <row r="1375" spans="1:33">
      <c r="A1375" s="12">
        <v>40108</v>
      </c>
      <c r="B1375" s="14">
        <v>10251.09</v>
      </c>
      <c r="C1375" s="14">
        <v>10274.61</v>
      </c>
      <c r="D1375" s="14">
        <v>10159.66</v>
      </c>
      <c r="E1375" s="15">
        <v>10267.17</v>
      </c>
      <c r="F1375" s="19">
        <f t="shared" si="134"/>
        <v>-0.64496837979695809</v>
      </c>
      <c r="G1375" s="19"/>
      <c r="H1375" s="19"/>
      <c r="I1375" s="19"/>
      <c r="J1375" s="19"/>
      <c r="K1375" s="19"/>
      <c r="L1375" s="19"/>
      <c r="M1375" s="19"/>
      <c r="N1375" s="51">
        <f t="shared" si="135"/>
        <v>-0.26483589342982833</v>
      </c>
      <c r="O1375" s="51">
        <f t="shared" si="136"/>
        <v>0.17007316482452842</v>
      </c>
      <c r="Q1375" s="12">
        <v>40108</v>
      </c>
      <c r="R1375" s="5">
        <v>3560</v>
      </c>
      <c r="S1375" s="5">
        <v>3630</v>
      </c>
      <c r="T1375" s="5">
        <v>3540</v>
      </c>
      <c r="U1375" s="5">
        <v>3630</v>
      </c>
      <c r="V1375" s="5">
        <v>6606800</v>
      </c>
      <c r="W1375" s="3">
        <v>3630</v>
      </c>
      <c r="X1375" s="19">
        <f t="shared" si="137"/>
        <v>0.55096418732782371</v>
      </c>
      <c r="AF1375" s="51">
        <f t="shared" si="139"/>
        <v>0.16749553268075992</v>
      </c>
      <c r="AG1375" s="51">
        <f t="shared" si="138"/>
        <v>9.2328894971983017E-2</v>
      </c>
    </row>
    <row r="1376" spans="1:33">
      <c r="A1376" s="12">
        <v>40109</v>
      </c>
      <c r="B1376" s="14">
        <v>10335.34</v>
      </c>
      <c r="C1376" s="14">
        <v>10364.17</v>
      </c>
      <c r="D1376" s="14">
        <v>10271.709999999999</v>
      </c>
      <c r="E1376" s="15">
        <v>10282.99</v>
      </c>
      <c r="F1376" s="19">
        <f t="shared" si="134"/>
        <v>0.15384630345842706</v>
      </c>
      <c r="G1376" s="19"/>
      <c r="H1376" s="19"/>
      <c r="I1376" s="19"/>
      <c r="J1376" s="19"/>
      <c r="K1376" s="19"/>
      <c r="L1376" s="19"/>
      <c r="M1376" s="19"/>
      <c r="N1376" s="51">
        <f t="shared" si="135"/>
        <v>3.8427052871844278E-3</v>
      </c>
      <c r="O1376" s="51">
        <f t="shared" si="136"/>
        <v>6.0188858086264875E-4</v>
      </c>
      <c r="Q1376" s="12">
        <v>40109</v>
      </c>
      <c r="R1376" s="5">
        <v>3640</v>
      </c>
      <c r="S1376" s="5">
        <v>3650</v>
      </c>
      <c r="T1376" s="5">
        <v>3580</v>
      </c>
      <c r="U1376" s="5">
        <v>3590</v>
      </c>
      <c r="V1376" s="5">
        <v>8316400</v>
      </c>
      <c r="W1376" s="3">
        <v>3590</v>
      </c>
      <c r="X1376" s="19">
        <f t="shared" si="137"/>
        <v>-1.1142061281337048</v>
      </c>
      <c r="AF1376" s="51">
        <f t="shared" si="139"/>
        <v>-1.3822399614528698</v>
      </c>
      <c r="AG1376" s="51">
        <f t="shared" si="138"/>
        <v>1.5397300748446676</v>
      </c>
    </row>
    <row r="1377" spans="1:33">
      <c r="A1377" s="12">
        <v>40112</v>
      </c>
      <c r="B1377" s="14">
        <v>10271.84</v>
      </c>
      <c r="C1377" s="14">
        <v>10397.69</v>
      </c>
      <c r="D1377" s="14">
        <v>10250.84</v>
      </c>
      <c r="E1377" s="15">
        <v>10362.620000000001</v>
      </c>
      <c r="F1377" s="19">
        <f t="shared" si="134"/>
        <v>0.76843500967902911</v>
      </c>
      <c r="G1377" s="19"/>
      <c r="H1377" s="19"/>
      <c r="I1377" s="19"/>
      <c r="J1377" s="19"/>
      <c r="K1377" s="19"/>
      <c r="L1377" s="19"/>
      <c r="M1377" s="19"/>
      <c r="N1377" s="51">
        <f t="shared" si="135"/>
        <v>0.45870676982930042</v>
      </c>
      <c r="O1377" s="51">
        <f t="shared" si="136"/>
        <v>0.35376391621397896</v>
      </c>
      <c r="Q1377" s="12">
        <v>40112</v>
      </c>
      <c r="R1377" s="5">
        <v>3610</v>
      </c>
      <c r="S1377" s="5">
        <v>3670</v>
      </c>
      <c r="T1377" s="5">
        <v>3600</v>
      </c>
      <c r="U1377" s="5">
        <v>3650</v>
      </c>
      <c r="V1377" s="5">
        <v>7629000</v>
      </c>
      <c r="W1377" s="3">
        <v>3650</v>
      </c>
      <c r="X1377" s="19">
        <f t="shared" si="137"/>
        <v>1.6438356164383561</v>
      </c>
      <c r="AF1377" s="51">
        <f t="shared" si="139"/>
        <v>4.4441365405295965</v>
      </c>
      <c r="AG1377" s="51">
        <f t="shared" si="138"/>
        <v>7.306620059422519</v>
      </c>
    </row>
    <row r="1378" spans="1:33">
      <c r="A1378" s="12">
        <v>40113</v>
      </c>
      <c r="B1378" s="14">
        <v>10283.459999999999</v>
      </c>
      <c r="C1378" s="14">
        <v>10290.92</v>
      </c>
      <c r="D1378" s="14">
        <v>10201.93</v>
      </c>
      <c r="E1378" s="15">
        <v>10212.459999999999</v>
      </c>
      <c r="F1378" s="19">
        <f t="shared" si="134"/>
        <v>-1.47036071622314</v>
      </c>
      <c r="G1378" s="19"/>
      <c r="H1378" s="19"/>
      <c r="I1378" s="19"/>
      <c r="J1378" s="19"/>
      <c r="K1378" s="19"/>
      <c r="L1378" s="19"/>
      <c r="M1378" s="19"/>
      <c r="N1378" s="51">
        <f t="shared" si="135"/>
        <v>-3.1608319185032743</v>
      </c>
      <c r="O1378" s="51">
        <f t="shared" si="136"/>
        <v>4.6387596378185139</v>
      </c>
      <c r="Q1378" s="12">
        <v>40113</v>
      </c>
      <c r="R1378" s="5">
        <v>3640</v>
      </c>
      <c r="S1378" s="5">
        <v>3660</v>
      </c>
      <c r="T1378" s="5">
        <v>3580</v>
      </c>
      <c r="U1378" s="5">
        <v>3600</v>
      </c>
      <c r="V1378" s="5">
        <v>6513100</v>
      </c>
      <c r="W1378" s="3">
        <v>3600</v>
      </c>
      <c r="X1378" s="19">
        <f t="shared" si="137"/>
        <v>-1.3888888888888888</v>
      </c>
      <c r="AF1378" s="51">
        <f t="shared" si="139"/>
        <v>-2.6776343567171428</v>
      </c>
      <c r="AG1378" s="51">
        <f t="shared" si="138"/>
        <v>3.7182195420843409</v>
      </c>
    </row>
    <row r="1379" spans="1:33">
      <c r="A1379" s="12">
        <v>40114</v>
      </c>
      <c r="B1379" s="14">
        <v>10182.14</v>
      </c>
      <c r="C1379" s="14">
        <v>10209.200000000001</v>
      </c>
      <c r="D1379" s="14">
        <v>10060.39</v>
      </c>
      <c r="E1379" s="15">
        <v>10075.049999999999</v>
      </c>
      <c r="F1379" s="19">
        <f t="shared" si="134"/>
        <v>-1.3638641991851144</v>
      </c>
      <c r="G1379" s="19"/>
      <c r="H1379" s="19"/>
      <c r="I1379" s="19"/>
      <c r="J1379" s="19"/>
      <c r="K1379" s="19"/>
      <c r="L1379" s="19"/>
      <c r="M1379" s="19"/>
      <c r="N1379" s="51">
        <f t="shared" si="135"/>
        <v>-2.5214480837069555</v>
      </c>
      <c r="O1379" s="51">
        <f t="shared" si="136"/>
        <v>3.4318901166943454</v>
      </c>
      <c r="Q1379" s="12">
        <v>40114</v>
      </c>
      <c r="R1379" s="5">
        <v>3640</v>
      </c>
      <c r="S1379" s="5">
        <v>3670</v>
      </c>
      <c r="T1379" s="5">
        <v>3600</v>
      </c>
      <c r="U1379" s="5">
        <v>3600</v>
      </c>
      <c r="V1379" s="5">
        <v>8603800</v>
      </c>
      <c r="W1379" s="3">
        <v>3600</v>
      </c>
      <c r="X1379" s="19">
        <f t="shared" si="137"/>
        <v>0</v>
      </c>
      <c r="AF1379" s="51">
        <f t="shared" si="139"/>
        <v>1.9205286566845341E-11</v>
      </c>
      <c r="AG1379" s="51">
        <f t="shared" si="138"/>
        <v>5.1431326109964725E-15</v>
      </c>
    </row>
    <row r="1380" spans="1:33">
      <c r="A1380" s="12">
        <v>40115</v>
      </c>
      <c r="B1380" s="14">
        <v>9941.57</v>
      </c>
      <c r="C1380" s="14">
        <v>9945.41</v>
      </c>
      <c r="D1380" s="14">
        <v>9850.1200000000008</v>
      </c>
      <c r="E1380" s="15">
        <v>9891.1</v>
      </c>
      <c r="F1380" s="19">
        <f t="shared" si="134"/>
        <v>-1.8597527069789903</v>
      </c>
      <c r="G1380" s="19"/>
      <c r="H1380" s="19"/>
      <c r="I1380" s="19"/>
      <c r="J1380" s="19"/>
      <c r="K1380" s="19"/>
      <c r="L1380" s="19"/>
      <c r="M1380" s="19"/>
      <c r="N1380" s="51">
        <f t="shared" si="135"/>
        <v>-6.4034339854783386</v>
      </c>
      <c r="O1380" s="51">
        <f t="shared" si="136"/>
        <v>11.890969053444273</v>
      </c>
      <c r="Q1380" s="12">
        <v>40115</v>
      </c>
      <c r="R1380" s="5">
        <v>3550</v>
      </c>
      <c r="S1380" s="5">
        <v>3650</v>
      </c>
      <c r="T1380" s="5">
        <v>3540</v>
      </c>
      <c r="U1380" s="5">
        <v>3570</v>
      </c>
      <c r="V1380" s="5">
        <v>13154900</v>
      </c>
      <c r="W1380" s="3">
        <v>3570</v>
      </c>
      <c r="X1380" s="19">
        <f t="shared" si="137"/>
        <v>-0.84033613445378152</v>
      </c>
      <c r="AF1380" s="51">
        <f t="shared" si="139"/>
        <v>-0.59284866689419369</v>
      </c>
      <c r="AG1380" s="51">
        <f t="shared" si="138"/>
        <v>0.49803339351238096</v>
      </c>
    </row>
    <row r="1381" spans="1:33">
      <c r="A1381" s="12">
        <v>40116</v>
      </c>
      <c r="B1381" s="14">
        <v>10006.84</v>
      </c>
      <c r="C1381" s="14">
        <v>10049.59</v>
      </c>
      <c r="D1381" s="14">
        <v>9984.33</v>
      </c>
      <c r="E1381" s="15">
        <v>10034.74</v>
      </c>
      <c r="F1381" s="19">
        <f t="shared" si="134"/>
        <v>1.4314272218313522</v>
      </c>
      <c r="G1381" s="19"/>
      <c r="H1381" s="19"/>
      <c r="I1381" s="19"/>
      <c r="J1381" s="19"/>
      <c r="K1381" s="19"/>
      <c r="L1381" s="19"/>
      <c r="M1381" s="19"/>
      <c r="N1381" s="51">
        <f t="shared" si="135"/>
        <v>2.9501249411267492</v>
      </c>
      <c r="O1381" s="51">
        <f t="shared" si="136"/>
        <v>4.231105740079915</v>
      </c>
      <c r="Q1381" s="12">
        <v>40116</v>
      </c>
      <c r="R1381" s="5">
        <v>3650</v>
      </c>
      <c r="S1381" s="5">
        <v>3670</v>
      </c>
      <c r="T1381" s="5">
        <v>3630</v>
      </c>
      <c r="U1381" s="5">
        <v>3660</v>
      </c>
      <c r="V1381" s="5">
        <v>7752100</v>
      </c>
      <c r="W1381" s="3">
        <v>3660</v>
      </c>
      <c r="X1381" s="19">
        <f t="shared" si="137"/>
        <v>2.459016393442623</v>
      </c>
      <c r="AF1381" s="51">
        <f t="shared" si="139"/>
        <v>14.873944415353911</v>
      </c>
      <c r="AG1381" s="51">
        <f t="shared" si="138"/>
        <v>36.579256361419851</v>
      </c>
    </row>
    <row r="1382" spans="1:33">
      <c r="A1382" s="12">
        <v>40119</v>
      </c>
      <c r="B1382" s="14">
        <v>9903.77</v>
      </c>
      <c r="C1382" s="14">
        <v>9904.61</v>
      </c>
      <c r="D1382" s="14">
        <v>9736.14</v>
      </c>
      <c r="E1382" s="15">
        <v>9802.9500000000007</v>
      </c>
      <c r="F1382" s="19">
        <f t="shared" si="134"/>
        <v>-2.3644923211890201</v>
      </c>
      <c r="G1382" s="19"/>
      <c r="H1382" s="19"/>
      <c r="I1382" s="19"/>
      <c r="J1382" s="19"/>
      <c r="K1382" s="19"/>
      <c r="L1382" s="19"/>
      <c r="M1382" s="19"/>
      <c r="N1382" s="51">
        <f t="shared" si="135"/>
        <v>-13.172801131473733</v>
      </c>
      <c r="O1382" s="51">
        <f t="shared" si="136"/>
        <v>31.110298668822569</v>
      </c>
      <c r="Q1382" s="12">
        <v>40119</v>
      </c>
      <c r="R1382" s="5">
        <v>3560</v>
      </c>
      <c r="S1382" s="5">
        <v>3590</v>
      </c>
      <c r="T1382" s="5">
        <v>3560</v>
      </c>
      <c r="U1382" s="5">
        <v>3570</v>
      </c>
      <c r="V1382" s="5">
        <v>6316500</v>
      </c>
      <c r="W1382" s="3">
        <v>3570</v>
      </c>
      <c r="X1382" s="19">
        <f t="shared" si="137"/>
        <v>-2.5210084033613445</v>
      </c>
      <c r="AF1382" s="51">
        <f t="shared" si="139"/>
        <v>-16.017121572584212</v>
      </c>
      <c r="AG1382" s="51">
        <f t="shared" si="138"/>
        <v>40.3750087329595</v>
      </c>
    </row>
    <row r="1383" spans="1:33">
      <c r="A1383" s="12">
        <v>40121</v>
      </c>
      <c r="B1383" s="14">
        <v>9785.2800000000007</v>
      </c>
      <c r="C1383" s="5">
        <v>9845</v>
      </c>
      <c r="D1383" s="14">
        <v>9767.91</v>
      </c>
      <c r="E1383" s="15">
        <v>9844.31</v>
      </c>
      <c r="F1383" s="19">
        <f t="shared" si="134"/>
        <v>0.4201411780002739</v>
      </c>
      <c r="G1383" s="19"/>
      <c r="H1383" s="19"/>
      <c r="I1383" s="19"/>
      <c r="J1383" s="19"/>
      <c r="K1383" s="19"/>
      <c r="L1383" s="19"/>
      <c r="M1383" s="19"/>
      <c r="N1383" s="51">
        <f t="shared" si="135"/>
        <v>7.5647437004195558E-2</v>
      </c>
      <c r="O1383" s="51">
        <f t="shared" si="136"/>
        <v>3.1993294064300001E-2</v>
      </c>
      <c r="Q1383" s="12">
        <v>40121</v>
      </c>
      <c r="R1383" s="5">
        <v>3590</v>
      </c>
      <c r="S1383" s="5">
        <v>3640</v>
      </c>
      <c r="T1383" s="5">
        <v>3580</v>
      </c>
      <c r="U1383" s="5">
        <v>3610</v>
      </c>
      <c r="V1383" s="5">
        <v>7316200</v>
      </c>
      <c r="W1383" s="3">
        <v>3610</v>
      </c>
      <c r="X1383" s="19">
        <f t="shared" si="137"/>
        <v>1.10803324099723</v>
      </c>
      <c r="AF1383" s="51">
        <f t="shared" si="139"/>
        <v>1.3613607365756897</v>
      </c>
      <c r="AG1383" s="51">
        <f t="shared" si="138"/>
        <v>1.5087975184622224</v>
      </c>
    </row>
    <row r="1384" spans="1:33">
      <c r="A1384" s="12">
        <v>40122</v>
      </c>
      <c r="B1384" s="14">
        <v>9803.5</v>
      </c>
      <c r="C1384" s="14">
        <v>9825.82</v>
      </c>
      <c r="D1384" s="14">
        <v>9691.69</v>
      </c>
      <c r="E1384" s="15">
        <v>9717.44</v>
      </c>
      <c r="F1384" s="19">
        <f t="shared" si="134"/>
        <v>-1.3055907728784431</v>
      </c>
      <c r="G1384" s="19"/>
      <c r="H1384" s="19"/>
      <c r="I1384" s="19"/>
      <c r="J1384" s="19"/>
      <c r="K1384" s="19"/>
      <c r="L1384" s="19"/>
      <c r="M1384" s="19"/>
      <c r="N1384" s="51">
        <f t="shared" si="135"/>
        <v>-2.2112551408624985</v>
      </c>
      <c r="O1384" s="51">
        <f t="shared" si="136"/>
        <v>2.8808355928569287</v>
      </c>
      <c r="Q1384" s="12">
        <v>40122</v>
      </c>
      <c r="R1384" s="5">
        <v>3610</v>
      </c>
      <c r="S1384" s="5">
        <v>3630</v>
      </c>
      <c r="T1384" s="5">
        <v>3570</v>
      </c>
      <c r="U1384" s="5">
        <v>3580</v>
      </c>
      <c r="V1384" s="5">
        <v>6022700</v>
      </c>
      <c r="W1384" s="3">
        <v>3580</v>
      </c>
      <c r="X1384" s="19">
        <f t="shared" si="137"/>
        <v>-0.83798882681564246</v>
      </c>
      <c r="AF1384" s="51">
        <f t="shared" si="139"/>
        <v>-0.58789295062650915</v>
      </c>
      <c r="AG1384" s="51">
        <f t="shared" si="138"/>
        <v>0.49249028757681834</v>
      </c>
    </row>
    <row r="1385" spans="1:33">
      <c r="A1385" s="12">
        <v>40123</v>
      </c>
      <c r="B1385" s="14">
        <v>9812.73</v>
      </c>
      <c r="C1385" s="14">
        <v>9849.7199999999993</v>
      </c>
      <c r="D1385" s="5">
        <v>9767</v>
      </c>
      <c r="E1385" s="15">
        <v>9789.35</v>
      </c>
      <c r="F1385" s="19">
        <f t="shared" si="134"/>
        <v>0.73457379703453096</v>
      </c>
      <c r="G1385" s="19"/>
      <c r="H1385" s="19"/>
      <c r="I1385" s="19"/>
      <c r="J1385" s="19"/>
      <c r="K1385" s="19"/>
      <c r="L1385" s="19"/>
      <c r="M1385" s="19"/>
      <c r="N1385" s="51">
        <f t="shared" si="135"/>
        <v>0.40090077285827808</v>
      </c>
      <c r="O1385" s="51">
        <f t="shared" si="136"/>
        <v>0.29560777867984184</v>
      </c>
      <c r="Q1385" s="12">
        <v>40123</v>
      </c>
      <c r="R1385" s="5">
        <v>3610</v>
      </c>
      <c r="S1385" s="5">
        <v>3640</v>
      </c>
      <c r="T1385" s="5">
        <v>3500</v>
      </c>
      <c r="U1385" s="5">
        <v>3520</v>
      </c>
      <c r="V1385" s="5">
        <v>10704800</v>
      </c>
      <c r="W1385" s="3">
        <v>3520</v>
      </c>
      <c r="X1385" s="19">
        <f t="shared" si="137"/>
        <v>-1.7045454545454544</v>
      </c>
      <c r="AF1385" s="51">
        <f t="shared" si="139"/>
        <v>-4.9501806842272753</v>
      </c>
      <c r="AG1385" s="51">
        <f t="shared" si="138"/>
        <v>8.4364823372082842</v>
      </c>
    </row>
    <row r="1386" spans="1:33">
      <c r="A1386" s="12">
        <v>40126</v>
      </c>
      <c r="B1386" s="14">
        <v>9777.64</v>
      </c>
      <c r="C1386" s="14">
        <v>9845.9</v>
      </c>
      <c r="D1386" s="14">
        <v>9731.59</v>
      </c>
      <c r="E1386" s="15">
        <v>9808.99</v>
      </c>
      <c r="F1386" s="19">
        <f t="shared" si="134"/>
        <v>0.20022448794421666</v>
      </c>
      <c r="G1386" s="19"/>
      <c r="H1386" s="19"/>
      <c r="I1386" s="19"/>
      <c r="J1386" s="19"/>
      <c r="K1386" s="19"/>
      <c r="L1386" s="19"/>
      <c r="M1386" s="19"/>
      <c r="N1386" s="51">
        <f t="shared" si="135"/>
        <v>8.3666207069304655E-3</v>
      </c>
      <c r="O1386" s="51">
        <f t="shared" si="136"/>
        <v>1.698504785359664E-3</v>
      </c>
      <c r="Q1386" s="12">
        <v>40126</v>
      </c>
      <c r="R1386" s="5">
        <v>3500</v>
      </c>
      <c r="S1386" s="5">
        <v>3520</v>
      </c>
      <c r="T1386" s="5">
        <v>3440</v>
      </c>
      <c r="U1386" s="5">
        <v>3500</v>
      </c>
      <c r="V1386" s="5">
        <v>7735700</v>
      </c>
      <c r="W1386" s="3">
        <v>3500</v>
      </c>
      <c r="X1386" s="19">
        <f t="shared" si="137"/>
        <v>-0.5714285714285714</v>
      </c>
      <c r="AF1386" s="51">
        <f t="shared" si="139"/>
        <v>-0.18632671171079457</v>
      </c>
      <c r="AG1386" s="51">
        <f t="shared" si="138"/>
        <v>0.1064225088169426</v>
      </c>
    </row>
    <row r="1387" spans="1:33">
      <c r="A1387" s="12">
        <v>40127</v>
      </c>
      <c r="B1387" s="14">
        <v>9904.68</v>
      </c>
      <c r="C1387" s="14">
        <v>9979.4599999999991</v>
      </c>
      <c r="D1387" s="14">
        <v>9857.1</v>
      </c>
      <c r="E1387" s="15">
        <v>9870.73</v>
      </c>
      <c r="F1387" s="19">
        <f t="shared" si="134"/>
        <v>0.62548565303680459</v>
      </c>
      <c r="G1387" s="19"/>
      <c r="H1387" s="19"/>
      <c r="I1387" s="19"/>
      <c r="J1387" s="19"/>
      <c r="K1387" s="19"/>
      <c r="L1387" s="19"/>
      <c r="M1387" s="19"/>
      <c r="N1387" s="51">
        <f t="shared" si="135"/>
        <v>0.24799371183469462</v>
      </c>
      <c r="O1387" s="51">
        <f t="shared" si="136"/>
        <v>0.1558072127753192</v>
      </c>
      <c r="Q1387" s="12">
        <v>40127</v>
      </c>
      <c r="R1387" s="5">
        <v>3480</v>
      </c>
      <c r="S1387" s="5">
        <v>3500</v>
      </c>
      <c r="T1387" s="5">
        <v>3390</v>
      </c>
      <c r="U1387" s="5">
        <v>3410</v>
      </c>
      <c r="V1387" s="5">
        <v>11850700</v>
      </c>
      <c r="W1387" s="3">
        <v>3410</v>
      </c>
      <c r="X1387" s="19">
        <f t="shared" si="137"/>
        <v>-2.6392961876832843</v>
      </c>
      <c r="AF1387" s="51">
        <f t="shared" si="139"/>
        <v>-18.379436275119367</v>
      </c>
      <c r="AG1387" s="51">
        <f t="shared" si="138"/>
        <v>48.503854120932829</v>
      </c>
    </row>
    <row r="1388" spans="1:33">
      <c r="A1388" s="12">
        <v>40128</v>
      </c>
      <c r="B1388" s="14">
        <v>9890.18</v>
      </c>
      <c r="C1388" s="14">
        <v>9949.7099999999991</v>
      </c>
      <c r="D1388" s="14">
        <v>9849.99</v>
      </c>
      <c r="E1388" s="15">
        <v>9871.68</v>
      </c>
      <c r="F1388" s="19">
        <f t="shared" si="134"/>
        <v>9.6234886057968618E-3</v>
      </c>
      <c r="G1388" s="19"/>
      <c r="H1388" s="19"/>
      <c r="I1388" s="19"/>
      <c r="J1388" s="19"/>
      <c r="K1388" s="19"/>
      <c r="L1388" s="19"/>
      <c r="M1388" s="19"/>
      <c r="N1388" s="51">
        <f t="shared" si="135"/>
        <v>1.9106195888539882E-6</v>
      </c>
      <c r="O1388" s="51">
        <f t="shared" si="136"/>
        <v>2.3708221064737147E-8</v>
      </c>
      <c r="Q1388" s="12">
        <v>40128</v>
      </c>
      <c r="R1388" s="5">
        <v>3380</v>
      </c>
      <c r="S1388" s="5">
        <v>3470</v>
      </c>
      <c r="T1388" s="5">
        <v>3370</v>
      </c>
      <c r="U1388" s="5">
        <v>3430</v>
      </c>
      <c r="V1388" s="5">
        <v>8001400</v>
      </c>
      <c r="W1388" s="3">
        <v>3430</v>
      </c>
      <c r="X1388" s="19">
        <f t="shared" si="137"/>
        <v>0.58309037900874638</v>
      </c>
      <c r="AF1388" s="51">
        <f t="shared" si="139"/>
        <v>0.19852073245152221</v>
      </c>
      <c r="AG1388" s="51">
        <f t="shared" si="138"/>
        <v>0.11580869253256083</v>
      </c>
    </row>
    <row r="1389" spans="1:33">
      <c r="A1389" s="12">
        <v>40129</v>
      </c>
      <c r="B1389" s="14">
        <v>9921.4500000000007</v>
      </c>
      <c r="C1389" s="14">
        <v>9943.57</v>
      </c>
      <c r="D1389" s="14">
        <v>9788.49</v>
      </c>
      <c r="E1389" s="15">
        <v>9804.49</v>
      </c>
      <c r="F1389" s="19">
        <f t="shared" si="134"/>
        <v>-0.68529826640651892</v>
      </c>
      <c r="G1389" s="19"/>
      <c r="H1389" s="19"/>
      <c r="I1389" s="19"/>
      <c r="J1389" s="19"/>
      <c r="K1389" s="19"/>
      <c r="L1389" s="19"/>
      <c r="M1389" s="19"/>
      <c r="N1389" s="51">
        <f t="shared" si="135"/>
        <v>-0.3179310708989212</v>
      </c>
      <c r="O1389" s="51">
        <f t="shared" si="136"/>
        <v>0.21699212049818684</v>
      </c>
      <c r="Q1389" s="12">
        <v>40129</v>
      </c>
      <c r="R1389" s="5">
        <v>3460</v>
      </c>
      <c r="S1389" s="5">
        <v>3560</v>
      </c>
      <c r="T1389" s="5">
        <v>3460</v>
      </c>
      <c r="U1389" s="5">
        <v>3520</v>
      </c>
      <c r="V1389" s="5">
        <v>11498600</v>
      </c>
      <c r="W1389" s="3">
        <v>3520</v>
      </c>
      <c r="X1389" s="19">
        <f t="shared" si="137"/>
        <v>2.5568181818181821</v>
      </c>
      <c r="AF1389" s="51">
        <f t="shared" si="139"/>
        <v>16.719989217267461</v>
      </c>
      <c r="AG1389" s="51">
        <f t="shared" si="138"/>
        <v>42.754450006075707</v>
      </c>
    </row>
    <row r="1390" spans="1:33">
      <c r="A1390" s="12">
        <v>40130</v>
      </c>
      <c r="B1390" s="14">
        <v>9793.19</v>
      </c>
      <c r="C1390" s="14">
        <v>9805.2000000000007</v>
      </c>
      <c r="D1390" s="14">
        <v>9719.3799999999992</v>
      </c>
      <c r="E1390" s="15">
        <v>9770.31</v>
      </c>
      <c r="F1390" s="19">
        <f t="shared" si="134"/>
        <v>-0.3498353685809385</v>
      </c>
      <c r="G1390" s="19"/>
      <c r="H1390" s="19"/>
      <c r="I1390" s="19"/>
      <c r="J1390" s="19"/>
      <c r="K1390" s="19"/>
      <c r="L1390" s="19"/>
      <c r="M1390" s="19"/>
      <c r="N1390" s="51">
        <f t="shared" si="135"/>
        <v>-4.1800059677992212E-2</v>
      </c>
      <c r="O1390" s="51">
        <f t="shared" si="136"/>
        <v>1.4506719124369852E-2</v>
      </c>
      <c r="Q1390" s="12">
        <v>40130</v>
      </c>
      <c r="R1390" s="5">
        <v>3520</v>
      </c>
      <c r="S1390" s="5">
        <v>3570</v>
      </c>
      <c r="T1390" s="5">
        <v>3510</v>
      </c>
      <c r="U1390" s="5">
        <v>3510</v>
      </c>
      <c r="V1390" s="5">
        <v>7808000</v>
      </c>
      <c r="W1390" s="3">
        <v>3510</v>
      </c>
      <c r="X1390" s="19">
        <f t="shared" si="137"/>
        <v>-0.28490028490028491</v>
      </c>
      <c r="AF1390" s="51">
        <f t="shared" si="139"/>
        <v>-2.3059686736860183E-2</v>
      </c>
      <c r="AG1390" s="51">
        <f t="shared" si="138"/>
        <v>6.5635359887225471E-3</v>
      </c>
    </row>
    <row r="1391" spans="1:33">
      <c r="A1391" s="12">
        <v>40133</v>
      </c>
      <c r="B1391" s="14">
        <v>9784.14</v>
      </c>
      <c r="C1391" s="14">
        <v>9802.5300000000007</v>
      </c>
      <c r="D1391" s="14">
        <v>9725.81</v>
      </c>
      <c r="E1391" s="15">
        <v>9791.18</v>
      </c>
      <c r="F1391" s="19">
        <f t="shared" si="134"/>
        <v>0.21315101959110955</v>
      </c>
      <c r="G1391" s="19"/>
      <c r="H1391" s="19"/>
      <c r="I1391" s="19"/>
      <c r="J1391" s="19"/>
      <c r="K1391" s="19"/>
      <c r="L1391" s="19"/>
      <c r="M1391" s="19"/>
      <c r="N1391" s="51">
        <f t="shared" si="135"/>
        <v>1.0068766846691774E-2</v>
      </c>
      <c r="O1391" s="51">
        <f t="shared" si="136"/>
        <v>2.1742111196744441E-3</v>
      </c>
      <c r="Q1391" s="12">
        <v>40133</v>
      </c>
      <c r="R1391" s="5">
        <v>3530</v>
      </c>
      <c r="S1391" s="5">
        <v>3570</v>
      </c>
      <c r="T1391" s="5">
        <v>3500</v>
      </c>
      <c r="U1391" s="5">
        <v>3550</v>
      </c>
      <c r="V1391" s="5">
        <v>5876900</v>
      </c>
      <c r="W1391" s="3">
        <v>3550</v>
      </c>
      <c r="X1391" s="19">
        <f t="shared" si="137"/>
        <v>1.1267605633802817</v>
      </c>
      <c r="AF1391" s="51">
        <f t="shared" si="139"/>
        <v>1.4315434526176047</v>
      </c>
      <c r="AG1391" s="51">
        <f t="shared" si="138"/>
        <v>1.6133900712963891</v>
      </c>
    </row>
    <row r="1392" spans="1:33">
      <c r="A1392" s="12">
        <v>40134</v>
      </c>
      <c r="B1392" s="14">
        <v>9834.58</v>
      </c>
      <c r="C1392" s="14">
        <v>9847.64</v>
      </c>
      <c r="D1392" s="14">
        <v>9715.2800000000007</v>
      </c>
      <c r="E1392" s="15">
        <v>9729.93</v>
      </c>
      <c r="F1392" s="19">
        <f t="shared" si="134"/>
        <v>-0.62950093166137877</v>
      </c>
      <c r="G1392" s="19"/>
      <c r="H1392" s="19"/>
      <c r="I1392" s="19"/>
      <c r="J1392" s="19"/>
      <c r="K1392" s="19"/>
      <c r="L1392" s="19"/>
      <c r="M1392" s="19"/>
      <c r="N1392" s="51">
        <f t="shared" si="135"/>
        <v>-0.24615681111351434</v>
      </c>
      <c r="O1392" s="51">
        <f t="shared" si="136"/>
        <v>0.15427035402721823</v>
      </c>
      <c r="Q1392" s="12">
        <v>40134</v>
      </c>
      <c r="R1392" s="5">
        <v>3560</v>
      </c>
      <c r="S1392" s="5">
        <v>3590</v>
      </c>
      <c r="T1392" s="5">
        <v>3550</v>
      </c>
      <c r="U1392" s="5">
        <v>3570</v>
      </c>
      <c r="V1392" s="5">
        <v>7254000</v>
      </c>
      <c r="W1392" s="3">
        <v>3570</v>
      </c>
      <c r="X1392" s="19">
        <f t="shared" si="137"/>
        <v>0.56022408963585435</v>
      </c>
      <c r="AF1392" s="51">
        <f t="shared" si="139"/>
        <v>0.17607917425694217</v>
      </c>
      <c r="AG1392" s="51">
        <f t="shared" si="138"/>
        <v>9.8690948709352369E-2</v>
      </c>
    </row>
    <row r="1393" spans="1:33">
      <c r="A1393" s="12">
        <v>40135</v>
      </c>
      <c r="B1393" s="14">
        <v>9723.23</v>
      </c>
      <c r="C1393" s="14">
        <v>9788.81</v>
      </c>
      <c r="D1393" s="14">
        <v>9631.83</v>
      </c>
      <c r="E1393" s="15">
        <v>9676.7999999999993</v>
      </c>
      <c r="F1393" s="19">
        <f t="shared" si="134"/>
        <v>-0.54904513888889939</v>
      </c>
      <c r="G1393" s="19"/>
      <c r="H1393" s="19"/>
      <c r="I1393" s="19"/>
      <c r="J1393" s="19"/>
      <c r="K1393" s="19"/>
      <c r="L1393" s="19"/>
      <c r="M1393" s="19"/>
      <c r="N1393" s="51">
        <f t="shared" si="135"/>
        <v>-0.16300395178349675</v>
      </c>
      <c r="O1393" s="51">
        <f t="shared" si="136"/>
        <v>8.904253406844434E-2</v>
      </c>
      <c r="Q1393" s="12">
        <v>40135</v>
      </c>
      <c r="R1393" s="5">
        <v>3520</v>
      </c>
      <c r="S1393" s="5">
        <v>3550</v>
      </c>
      <c r="T1393" s="5">
        <v>3500</v>
      </c>
      <c r="U1393" s="5">
        <v>3550</v>
      </c>
      <c r="V1393" s="5">
        <v>7709300</v>
      </c>
      <c r="W1393" s="3">
        <v>3550</v>
      </c>
      <c r="X1393" s="19">
        <f t="shared" si="137"/>
        <v>-0.56338028169014087</v>
      </c>
      <c r="AF1393" s="51">
        <f t="shared" si="139"/>
        <v>-0.17856053013381734</v>
      </c>
      <c r="AG1393" s="51">
        <f t="shared" si="138"/>
        <v>0.10054966365657576</v>
      </c>
    </row>
    <row r="1394" spans="1:33">
      <c r="A1394" s="12">
        <v>40136</v>
      </c>
      <c r="B1394" s="14">
        <v>9691.86</v>
      </c>
      <c r="C1394" s="14">
        <v>9691.86</v>
      </c>
      <c r="D1394" s="14">
        <v>9496.07</v>
      </c>
      <c r="E1394" s="15">
        <v>9549.4699999999993</v>
      </c>
      <c r="F1394" s="19">
        <f t="shared" si="134"/>
        <v>-1.3333724279986212</v>
      </c>
      <c r="G1394" s="19"/>
      <c r="H1394" s="19"/>
      <c r="I1394" s="19"/>
      <c r="J1394" s="19"/>
      <c r="K1394" s="19"/>
      <c r="L1394" s="19"/>
      <c r="M1394" s="19"/>
      <c r="N1394" s="51">
        <f t="shared" si="135"/>
        <v>-2.3557547925486988</v>
      </c>
      <c r="O1394" s="51">
        <f t="shared" si="136"/>
        <v>3.1345373162706425</v>
      </c>
      <c r="Q1394" s="12">
        <v>40136</v>
      </c>
      <c r="R1394" s="5">
        <v>3550</v>
      </c>
      <c r="S1394" s="5">
        <v>3550</v>
      </c>
      <c r="T1394" s="5">
        <v>3430</v>
      </c>
      <c r="U1394" s="5">
        <v>3490</v>
      </c>
      <c r="V1394" s="5">
        <v>8355700</v>
      </c>
      <c r="W1394" s="3">
        <v>3490</v>
      </c>
      <c r="X1394" s="19">
        <f t="shared" si="137"/>
        <v>-1.7191977077363898</v>
      </c>
      <c r="AF1394" s="51">
        <f t="shared" si="139"/>
        <v>-5.0789566445268042</v>
      </c>
      <c r="AG1394" s="51">
        <f t="shared" si="138"/>
        <v>8.7303704877800019</v>
      </c>
    </row>
    <row r="1395" spans="1:33">
      <c r="A1395" s="12">
        <v>40137</v>
      </c>
      <c r="B1395" s="14">
        <v>9460.2099999999991</v>
      </c>
      <c r="C1395" s="14">
        <v>9513.6</v>
      </c>
      <c r="D1395" s="14">
        <v>9423.66</v>
      </c>
      <c r="E1395" s="15">
        <v>9497.68</v>
      </c>
      <c r="F1395" s="19">
        <f t="shared" si="134"/>
        <v>-0.54529106055372523</v>
      </c>
      <c r="G1395" s="19"/>
      <c r="H1395" s="19"/>
      <c r="I1395" s="19"/>
      <c r="J1395" s="19"/>
      <c r="K1395" s="19"/>
      <c r="L1395" s="19"/>
      <c r="M1395" s="19"/>
      <c r="N1395" s="51">
        <f t="shared" si="135"/>
        <v>-0.15966634393659904</v>
      </c>
      <c r="O1395" s="51">
        <f t="shared" si="136"/>
        <v>8.6619932538228805E-2</v>
      </c>
      <c r="Q1395" s="12">
        <v>40137</v>
      </c>
      <c r="R1395" s="5">
        <v>3440</v>
      </c>
      <c r="S1395" s="5">
        <v>3470</v>
      </c>
      <c r="T1395" s="5">
        <v>3400</v>
      </c>
      <c r="U1395" s="5">
        <v>3440</v>
      </c>
      <c r="V1395" s="5">
        <v>8039600</v>
      </c>
      <c r="W1395" s="3">
        <v>3440</v>
      </c>
      <c r="X1395" s="19">
        <f t="shared" si="137"/>
        <v>-1.4534883720930232</v>
      </c>
      <c r="AF1395" s="51">
        <f t="shared" si="139"/>
        <v>-3.0689839246773278</v>
      </c>
      <c r="AG1395" s="51">
        <f t="shared" si="138"/>
        <v>4.4599105816562616</v>
      </c>
    </row>
    <row r="1396" spans="1:33">
      <c r="A1396" s="12">
        <v>40141</v>
      </c>
      <c r="B1396" s="5">
        <v>9511</v>
      </c>
      <c r="C1396" s="5">
        <v>9511</v>
      </c>
      <c r="D1396" s="14">
        <v>9397.7900000000009</v>
      </c>
      <c r="E1396" s="15">
        <v>9401.58</v>
      </c>
      <c r="F1396" s="19">
        <f t="shared" si="134"/>
        <v>-1.0221686142116577</v>
      </c>
      <c r="G1396" s="19"/>
      <c r="H1396" s="19"/>
      <c r="I1396" s="19"/>
      <c r="J1396" s="19"/>
      <c r="K1396" s="19"/>
      <c r="L1396" s="19"/>
      <c r="M1396" s="19"/>
      <c r="N1396" s="51">
        <f t="shared" si="135"/>
        <v>-1.0592847774554237</v>
      </c>
      <c r="O1396" s="51">
        <f t="shared" si="136"/>
        <v>1.0798173676925955</v>
      </c>
      <c r="Q1396" s="12">
        <v>40141</v>
      </c>
      <c r="R1396" s="5">
        <v>3450</v>
      </c>
      <c r="S1396" s="5">
        <v>3450</v>
      </c>
      <c r="T1396" s="5">
        <v>3360</v>
      </c>
      <c r="U1396" s="5">
        <v>3380</v>
      </c>
      <c r="V1396" s="5">
        <v>8018400</v>
      </c>
      <c r="W1396" s="3">
        <v>3380</v>
      </c>
      <c r="X1396" s="19">
        <f t="shared" si="137"/>
        <v>-1.7751479289940828</v>
      </c>
      <c r="AF1396" s="51">
        <f t="shared" si="139"/>
        <v>-5.5912264669737937</v>
      </c>
      <c r="AG1396" s="51">
        <f t="shared" si="138"/>
        <v>9.9237567654944598</v>
      </c>
    </row>
    <row r="1397" spans="1:33">
      <c r="A1397" s="12">
        <v>40142</v>
      </c>
      <c r="B1397" s="14">
        <v>9381.9</v>
      </c>
      <c r="C1397" s="14">
        <v>9453.7000000000007</v>
      </c>
      <c r="D1397" s="14">
        <v>9366.33</v>
      </c>
      <c r="E1397" s="15">
        <v>9441.64</v>
      </c>
      <c r="F1397" s="19">
        <f t="shared" si="134"/>
        <v>0.42429069526056379</v>
      </c>
      <c r="G1397" s="19"/>
      <c r="H1397" s="19"/>
      <c r="I1397" s="19"/>
      <c r="J1397" s="19"/>
      <c r="K1397" s="19"/>
      <c r="L1397" s="19"/>
      <c r="M1397" s="19"/>
      <c r="N1397" s="51">
        <f t="shared" si="135"/>
        <v>7.7895986212833543E-2</v>
      </c>
      <c r="O1397" s="51">
        <f t="shared" si="136"/>
        <v>3.3267495502657812E-2</v>
      </c>
      <c r="Q1397" s="12">
        <v>40142</v>
      </c>
      <c r="R1397" s="5">
        <v>3380</v>
      </c>
      <c r="S1397" s="5">
        <v>3460</v>
      </c>
      <c r="T1397" s="5">
        <v>3370</v>
      </c>
      <c r="U1397" s="5">
        <v>3420</v>
      </c>
      <c r="V1397" s="5">
        <v>8536500</v>
      </c>
      <c r="W1397" s="3">
        <v>3420</v>
      </c>
      <c r="X1397" s="19">
        <f t="shared" si="137"/>
        <v>1.1695906432748537</v>
      </c>
      <c r="AF1397" s="51">
        <f t="shared" si="139"/>
        <v>1.6010317301077865</v>
      </c>
      <c r="AG1397" s="51">
        <f t="shared" si="138"/>
        <v>1.8729804838219128</v>
      </c>
    </row>
    <row r="1398" spans="1:33">
      <c r="A1398" s="12">
        <v>40143</v>
      </c>
      <c r="B1398" s="14">
        <v>9354.7999999999993</v>
      </c>
      <c r="C1398" s="14">
        <v>9457.24</v>
      </c>
      <c r="D1398" s="14">
        <v>9324.99</v>
      </c>
      <c r="E1398" s="15">
        <v>9383.24</v>
      </c>
      <c r="F1398" s="19">
        <f t="shared" si="134"/>
        <v>-0.62238629727044859</v>
      </c>
      <c r="G1398" s="19"/>
      <c r="H1398" s="19"/>
      <c r="I1398" s="19"/>
      <c r="J1398" s="19"/>
      <c r="K1398" s="19"/>
      <c r="L1398" s="19"/>
      <c r="M1398" s="19"/>
      <c r="N1398" s="51">
        <f t="shared" si="135"/>
        <v>-0.237868318927522</v>
      </c>
      <c r="O1398" s="51">
        <f t="shared" si="136"/>
        <v>0.147383479189202</v>
      </c>
      <c r="Q1398" s="12">
        <v>40143</v>
      </c>
      <c r="R1398" s="5">
        <v>3400</v>
      </c>
      <c r="S1398" s="5">
        <v>3400</v>
      </c>
      <c r="T1398" s="5">
        <v>3350</v>
      </c>
      <c r="U1398" s="5">
        <v>3380</v>
      </c>
      <c r="V1398" s="5">
        <v>7986100</v>
      </c>
      <c r="W1398" s="3">
        <v>3380</v>
      </c>
      <c r="X1398" s="19">
        <f t="shared" si="137"/>
        <v>-1.1834319526627219</v>
      </c>
      <c r="AF1398" s="51">
        <f t="shared" si="139"/>
        <v>-1.6562847816051356</v>
      </c>
      <c r="AG1398" s="51">
        <f t="shared" si="138"/>
        <v>1.959656783915718</v>
      </c>
    </row>
    <row r="1399" spans="1:33">
      <c r="A1399" s="12">
        <v>40144</v>
      </c>
      <c r="B1399" s="14">
        <v>9257.2000000000007</v>
      </c>
      <c r="C1399" s="14">
        <v>9257.2000000000007</v>
      </c>
      <c r="D1399" s="14">
        <v>9076.41</v>
      </c>
      <c r="E1399" s="15">
        <v>9081.52</v>
      </c>
      <c r="F1399" s="19">
        <f t="shared" si="134"/>
        <v>-3.3223513244478822</v>
      </c>
      <c r="G1399" s="19"/>
      <c r="H1399" s="19"/>
      <c r="I1399" s="19"/>
      <c r="J1399" s="19"/>
      <c r="K1399" s="19"/>
      <c r="L1399" s="19"/>
      <c r="M1399" s="19"/>
      <c r="N1399" s="51">
        <f t="shared" si="135"/>
        <v>-36.580023905884083</v>
      </c>
      <c r="O1399" s="51">
        <f t="shared" si="136"/>
        <v>121.42980938525473</v>
      </c>
      <c r="Q1399" s="12">
        <v>40144</v>
      </c>
      <c r="R1399" s="5">
        <v>3330</v>
      </c>
      <c r="S1399" s="5">
        <v>3340</v>
      </c>
      <c r="T1399" s="5">
        <v>3290</v>
      </c>
      <c r="U1399" s="5">
        <v>3300</v>
      </c>
      <c r="V1399" s="5">
        <v>9603300</v>
      </c>
      <c r="W1399" s="3">
        <v>3300</v>
      </c>
      <c r="X1399" s="19">
        <f t="shared" si="137"/>
        <v>-2.4242424242424243</v>
      </c>
      <c r="AF1399" s="51">
        <f t="shared" si="139"/>
        <v>-14.24243376146757</v>
      </c>
      <c r="AG1399" s="51">
        <f t="shared" si="138"/>
        <v>34.523298057236907</v>
      </c>
    </row>
    <row r="1400" spans="1:33">
      <c r="A1400" s="12">
        <v>40147</v>
      </c>
      <c r="B1400" s="14">
        <v>9189.17</v>
      </c>
      <c r="C1400" s="14">
        <v>9353.74</v>
      </c>
      <c r="D1400" s="14">
        <v>9162.18</v>
      </c>
      <c r="E1400" s="15">
        <v>9345.5499999999993</v>
      </c>
      <c r="F1400" s="19">
        <f t="shared" si="134"/>
        <v>2.8251948788460695</v>
      </c>
      <c r="G1400" s="19"/>
      <c r="H1400" s="19"/>
      <c r="I1400" s="19"/>
      <c r="J1400" s="19"/>
      <c r="K1400" s="19"/>
      <c r="L1400" s="19"/>
      <c r="M1400" s="19"/>
      <c r="N1400" s="51">
        <f t="shared" si="135"/>
        <v>22.616688807757445</v>
      </c>
      <c r="O1400" s="51">
        <f t="shared" si="136"/>
        <v>63.959544658467252</v>
      </c>
      <c r="Q1400" s="12">
        <v>40147</v>
      </c>
      <c r="R1400" s="5">
        <v>3360</v>
      </c>
      <c r="S1400" s="5">
        <v>3440</v>
      </c>
      <c r="T1400" s="5">
        <v>3350</v>
      </c>
      <c r="U1400" s="5">
        <v>3440</v>
      </c>
      <c r="V1400" s="5">
        <v>16524000</v>
      </c>
      <c r="W1400" s="3">
        <v>3440</v>
      </c>
      <c r="X1400" s="19">
        <f t="shared" si="137"/>
        <v>4.0697674418604652</v>
      </c>
      <c r="AF1400" s="51">
        <f t="shared" si="139"/>
        <v>67.420894237240745</v>
      </c>
      <c r="AG1400" s="51">
        <f t="shared" si="138"/>
        <v>274.40541543190187</v>
      </c>
    </row>
    <row r="1401" spans="1:33">
      <c r="A1401" s="12">
        <v>40148</v>
      </c>
      <c r="B1401" s="14">
        <v>9281.82</v>
      </c>
      <c r="C1401" s="14">
        <v>9572.2000000000007</v>
      </c>
      <c r="D1401" s="14">
        <v>9233.2000000000007</v>
      </c>
      <c r="E1401" s="15">
        <v>9572.2000000000007</v>
      </c>
      <c r="F1401" s="19">
        <f t="shared" si="134"/>
        <v>2.3677942374793823</v>
      </c>
      <c r="G1401" s="19"/>
      <c r="H1401" s="19"/>
      <c r="I1401" s="19"/>
      <c r="J1401" s="19"/>
      <c r="K1401" s="19"/>
      <c r="L1401" s="19"/>
      <c r="M1401" s="19"/>
      <c r="N1401" s="51">
        <f t="shared" si="135"/>
        <v>13.3218187633823</v>
      </c>
      <c r="O1401" s="51">
        <f t="shared" si="136"/>
        <v>31.580429194815483</v>
      </c>
      <c r="Q1401" s="12">
        <v>40148</v>
      </c>
      <c r="R1401" s="5">
        <v>3390</v>
      </c>
      <c r="S1401" s="5">
        <v>3540</v>
      </c>
      <c r="T1401" s="5">
        <v>3380</v>
      </c>
      <c r="U1401" s="5">
        <v>3520</v>
      </c>
      <c r="V1401" s="5">
        <v>15391100</v>
      </c>
      <c r="W1401" s="3">
        <v>3520</v>
      </c>
      <c r="X1401" s="19">
        <f t="shared" si="137"/>
        <v>2.2727272727272729</v>
      </c>
      <c r="AF1401" s="51">
        <f t="shared" si="139"/>
        <v>11.743444011664122</v>
      </c>
      <c r="AG1401" s="51">
        <f t="shared" si="138"/>
        <v>26.692790348987497</v>
      </c>
    </row>
    <row r="1402" spans="1:33">
      <c r="A1402" s="12">
        <v>40149</v>
      </c>
      <c r="B1402" s="14">
        <v>9551.7900000000009</v>
      </c>
      <c r="C1402" s="14">
        <v>9643.32</v>
      </c>
      <c r="D1402" s="14">
        <v>9514.15</v>
      </c>
      <c r="E1402" s="15">
        <v>9608.94</v>
      </c>
      <c r="F1402" s="19">
        <f t="shared" si="134"/>
        <v>0.38235226778395726</v>
      </c>
      <c r="G1402" s="19"/>
      <c r="H1402" s="19"/>
      <c r="I1402" s="19"/>
      <c r="J1402" s="19"/>
      <c r="K1402" s="19"/>
      <c r="L1402" s="19"/>
      <c r="M1402" s="19"/>
      <c r="N1402" s="51">
        <f t="shared" si="135"/>
        <v>5.7127760769264485E-2</v>
      </c>
      <c r="O1402" s="51">
        <f t="shared" si="136"/>
        <v>2.2002039255355651E-2</v>
      </c>
      <c r="Q1402" s="12">
        <v>40149</v>
      </c>
      <c r="R1402" s="5">
        <v>3470</v>
      </c>
      <c r="S1402" s="5">
        <v>3570</v>
      </c>
      <c r="T1402" s="5">
        <v>3460</v>
      </c>
      <c r="U1402" s="5">
        <v>3560</v>
      </c>
      <c r="V1402" s="5">
        <v>9932100</v>
      </c>
      <c r="W1402" s="3">
        <v>3560</v>
      </c>
      <c r="X1402" s="19">
        <f t="shared" si="137"/>
        <v>1.1235955056179776</v>
      </c>
      <c r="AF1402" s="51">
        <f t="shared" si="139"/>
        <v>1.4195165892898416</v>
      </c>
      <c r="AG1402" s="51">
        <f t="shared" si="138"/>
        <v>1.5953426032308606</v>
      </c>
    </row>
    <row r="1403" spans="1:33">
      <c r="A1403" s="12">
        <v>40150</v>
      </c>
      <c r="B1403" s="14">
        <v>9707.02</v>
      </c>
      <c r="C1403" s="14">
        <v>9977.67</v>
      </c>
      <c r="D1403" s="14">
        <v>9707.02</v>
      </c>
      <c r="E1403" s="15">
        <v>9977.67</v>
      </c>
      <c r="F1403" s="19">
        <f t="shared" si="134"/>
        <v>3.6955521679911194</v>
      </c>
      <c r="G1403" s="19"/>
      <c r="H1403" s="19"/>
      <c r="I1403" s="19"/>
      <c r="J1403" s="19"/>
      <c r="K1403" s="19"/>
      <c r="L1403" s="19"/>
      <c r="M1403" s="19"/>
      <c r="N1403" s="51">
        <f t="shared" si="135"/>
        <v>50.58474504167323</v>
      </c>
      <c r="O1403" s="51">
        <f t="shared" si="136"/>
        <v>187.07945118432593</v>
      </c>
      <c r="Q1403" s="12">
        <v>40150</v>
      </c>
      <c r="R1403" s="5">
        <v>3660</v>
      </c>
      <c r="S1403" s="5">
        <v>3770</v>
      </c>
      <c r="T1403" s="5">
        <v>3650</v>
      </c>
      <c r="U1403" s="5">
        <v>3760</v>
      </c>
      <c r="V1403" s="5">
        <v>16300500</v>
      </c>
      <c r="W1403" s="3">
        <v>3760</v>
      </c>
      <c r="X1403" s="19">
        <f t="shared" si="137"/>
        <v>5.3191489361702127</v>
      </c>
      <c r="AF1403" s="51">
        <f t="shared" si="139"/>
        <v>150.5192499400479</v>
      </c>
      <c r="AG1403" s="51">
        <f t="shared" si="138"/>
        <v>800.6746169088392</v>
      </c>
    </row>
    <row r="1404" spans="1:33">
      <c r="A1404" s="12">
        <v>40151</v>
      </c>
      <c r="B1404" s="14">
        <v>10019.24</v>
      </c>
      <c r="C1404" s="14">
        <v>10022.59</v>
      </c>
      <c r="D1404" s="14">
        <v>9902.83</v>
      </c>
      <c r="E1404" s="15">
        <v>10022.59</v>
      </c>
      <c r="F1404" s="19">
        <f t="shared" si="134"/>
        <v>0.44818754433734265</v>
      </c>
      <c r="G1404" s="19"/>
      <c r="H1404" s="19"/>
      <c r="I1404" s="19"/>
      <c r="J1404" s="19"/>
      <c r="K1404" s="19"/>
      <c r="L1404" s="19"/>
      <c r="M1404" s="19"/>
      <c r="N1404" s="51">
        <f t="shared" si="135"/>
        <v>9.1717200573053131E-2</v>
      </c>
      <c r="O1404" s="51">
        <f t="shared" si="136"/>
        <v>4.1361954647164981E-2</v>
      </c>
      <c r="Q1404" s="12">
        <v>40151</v>
      </c>
      <c r="R1404" s="5">
        <v>3760</v>
      </c>
      <c r="S1404" s="5">
        <v>3770</v>
      </c>
      <c r="T1404" s="5">
        <v>3690</v>
      </c>
      <c r="U1404" s="5">
        <v>3730</v>
      </c>
      <c r="V1404" s="5">
        <v>11544900</v>
      </c>
      <c r="W1404" s="3">
        <v>3730</v>
      </c>
      <c r="X1404" s="19">
        <f t="shared" si="137"/>
        <v>-0.80428954423592491</v>
      </c>
      <c r="AF1404" s="51">
        <f t="shared" si="139"/>
        <v>-0.51976063696189756</v>
      </c>
      <c r="AG1404" s="51">
        <f t="shared" si="138"/>
        <v>0.41789885508256874</v>
      </c>
    </row>
    <row r="1405" spans="1:33">
      <c r="A1405" s="12">
        <v>40154</v>
      </c>
      <c r="B1405" s="14">
        <v>10131.9</v>
      </c>
      <c r="C1405" s="14">
        <v>10204.58</v>
      </c>
      <c r="D1405" s="14">
        <v>10106.31</v>
      </c>
      <c r="E1405" s="15">
        <v>10167.6</v>
      </c>
      <c r="F1405" s="19">
        <f t="shared" si="134"/>
        <v>1.4261969392973781</v>
      </c>
      <c r="G1405" s="19"/>
      <c r="H1405" s="19"/>
      <c r="I1405" s="19"/>
      <c r="J1405" s="19"/>
      <c r="K1405" s="19"/>
      <c r="L1405" s="19"/>
      <c r="M1405" s="19"/>
      <c r="N1405" s="51">
        <f t="shared" si="135"/>
        <v>2.917966973250627</v>
      </c>
      <c r="O1405" s="51">
        <f t="shared" si="136"/>
        <v>4.1697225924474539</v>
      </c>
      <c r="Q1405" s="12">
        <v>40154</v>
      </c>
      <c r="R1405" s="5">
        <v>3800</v>
      </c>
      <c r="S1405" s="5">
        <v>3810</v>
      </c>
      <c r="T1405" s="5">
        <v>3730</v>
      </c>
      <c r="U1405" s="5">
        <v>3750</v>
      </c>
      <c r="V1405" s="5">
        <v>9325000</v>
      </c>
      <c r="W1405" s="3">
        <v>3750</v>
      </c>
      <c r="X1405" s="19">
        <f t="shared" si="137"/>
        <v>0.53333333333333333</v>
      </c>
      <c r="AF1405" s="51">
        <f t="shared" si="139"/>
        <v>0.15193233921816254</v>
      </c>
      <c r="AG1405" s="51">
        <f t="shared" si="138"/>
        <v>8.1071268055583387E-2</v>
      </c>
    </row>
    <row r="1406" spans="1:33">
      <c r="A1406" s="12">
        <v>40155</v>
      </c>
      <c r="B1406" s="14">
        <v>10079.81</v>
      </c>
      <c r="C1406" s="14">
        <v>10149.32</v>
      </c>
      <c r="D1406" s="14">
        <v>10079.81</v>
      </c>
      <c r="E1406" s="15">
        <v>10140.469999999999</v>
      </c>
      <c r="F1406" s="19">
        <f t="shared" si="134"/>
        <v>-0.26754183977666735</v>
      </c>
      <c r="G1406" s="19"/>
      <c r="H1406" s="19"/>
      <c r="I1406" s="19"/>
      <c r="J1406" s="19"/>
      <c r="K1406" s="19"/>
      <c r="L1406" s="19"/>
      <c r="M1406" s="19"/>
      <c r="N1406" s="51">
        <f t="shared" si="135"/>
        <v>-1.8558409028024095E-2</v>
      </c>
      <c r="O1406" s="51">
        <f t="shared" si="136"/>
        <v>4.9134626205285413E-3</v>
      </c>
      <c r="Q1406" s="12">
        <v>40155</v>
      </c>
      <c r="R1406" s="5">
        <v>3710</v>
      </c>
      <c r="S1406" s="5">
        <v>3760</v>
      </c>
      <c r="T1406" s="5">
        <v>3690</v>
      </c>
      <c r="U1406" s="5">
        <v>3750</v>
      </c>
      <c r="V1406" s="5">
        <v>5140500</v>
      </c>
      <c r="W1406" s="3">
        <v>3750</v>
      </c>
      <c r="X1406" s="19">
        <f t="shared" si="137"/>
        <v>0</v>
      </c>
      <c r="AF1406" s="51">
        <f t="shared" si="139"/>
        <v>1.9205286566845341E-11</v>
      </c>
      <c r="AG1406" s="51">
        <f t="shared" si="138"/>
        <v>5.1431326109964725E-15</v>
      </c>
    </row>
    <row r="1407" spans="1:33">
      <c r="A1407" s="12">
        <v>40156</v>
      </c>
      <c r="B1407" s="14">
        <v>10048.94</v>
      </c>
      <c r="C1407" s="14">
        <v>10048.94</v>
      </c>
      <c r="D1407" s="14">
        <v>9985.9699999999993</v>
      </c>
      <c r="E1407" s="15">
        <v>10004.719999999999</v>
      </c>
      <c r="F1407" s="19">
        <f t="shared" si="134"/>
        <v>-1.3568595622866009</v>
      </c>
      <c r="G1407" s="19"/>
      <c r="H1407" s="19"/>
      <c r="I1407" s="19"/>
      <c r="J1407" s="19"/>
      <c r="K1407" s="19"/>
      <c r="L1407" s="19"/>
      <c r="M1407" s="19"/>
      <c r="N1407" s="51">
        <f t="shared" si="135"/>
        <v>-2.4827190549828546</v>
      </c>
      <c r="O1407" s="51">
        <f t="shared" si="136"/>
        <v>3.3617863022719208</v>
      </c>
      <c r="Q1407" s="12">
        <v>40156</v>
      </c>
      <c r="R1407" s="5">
        <v>3700</v>
      </c>
      <c r="S1407" s="5">
        <v>3710</v>
      </c>
      <c r="T1407" s="5">
        <v>3670</v>
      </c>
      <c r="U1407" s="5">
        <v>3710</v>
      </c>
      <c r="V1407" s="5">
        <v>6451700</v>
      </c>
      <c r="W1407" s="3">
        <v>3710</v>
      </c>
      <c r="X1407" s="19">
        <f t="shared" si="137"/>
        <v>-1.0781671159029651</v>
      </c>
      <c r="AF1407" s="51">
        <f t="shared" si="139"/>
        <v>-1.2523755824763401</v>
      </c>
      <c r="AG1407" s="51">
        <f t="shared" si="138"/>
        <v>1.3499347864174338</v>
      </c>
    </row>
    <row r="1408" spans="1:33">
      <c r="A1408" s="12">
        <v>40157</v>
      </c>
      <c r="B1408" s="14">
        <v>9964.0499999999993</v>
      </c>
      <c r="C1408" s="14">
        <v>10035.92</v>
      </c>
      <c r="D1408" s="14">
        <v>9834.2199999999993</v>
      </c>
      <c r="E1408" s="15">
        <v>9862.82</v>
      </c>
      <c r="F1408" s="19">
        <f t="shared" si="134"/>
        <v>-1.4387365885213321</v>
      </c>
      <c r="G1408" s="19"/>
      <c r="H1408" s="19"/>
      <c r="I1408" s="19"/>
      <c r="J1408" s="19"/>
      <c r="K1408" s="19"/>
      <c r="L1408" s="19"/>
      <c r="M1408" s="19"/>
      <c r="N1408" s="51">
        <f t="shared" si="135"/>
        <v>-2.9608693437867801</v>
      </c>
      <c r="O1408" s="51">
        <f t="shared" si="136"/>
        <v>4.2516645422306585</v>
      </c>
      <c r="Q1408" s="12">
        <v>40157</v>
      </c>
      <c r="R1408" s="5">
        <v>3710</v>
      </c>
      <c r="S1408" s="5">
        <v>3720</v>
      </c>
      <c r="T1408" s="5">
        <v>3640</v>
      </c>
      <c r="U1408" s="5">
        <v>3650</v>
      </c>
      <c r="V1408" s="5">
        <v>7323000</v>
      </c>
      <c r="W1408" s="3">
        <v>3650</v>
      </c>
      <c r="X1408" s="19">
        <f t="shared" si="137"/>
        <v>-1.6438356164383561</v>
      </c>
      <c r="AF1408" s="51">
        <f t="shared" si="139"/>
        <v>-4.4397946891192186</v>
      </c>
      <c r="AG1408" s="51">
        <f t="shared" si="138"/>
        <v>7.2971036726012608</v>
      </c>
    </row>
    <row r="1409" spans="1:33">
      <c r="A1409" s="12">
        <v>40158</v>
      </c>
      <c r="B1409" s="5">
        <v>9958</v>
      </c>
      <c r="C1409" s="14">
        <v>10107.870000000001</v>
      </c>
      <c r="D1409" s="14">
        <v>9916.2099999999991</v>
      </c>
      <c r="E1409" s="15">
        <v>10107.870000000001</v>
      </c>
      <c r="F1409" s="19">
        <f t="shared" si="134"/>
        <v>2.424348552167777</v>
      </c>
      <c r="G1409" s="19"/>
      <c r="H1409" s="19"/>
      <c r="I1409" s="19"/>
      <c r="J1409" s="19"/>
      <c r="K1409" s="19"/>
      <c r="L1409" s="19"/>
      <c r="M1409" s="19"/>
      <c r="N1409" s="51">
        <f t="shared" si="135"/>
        <v>14.298191568352825</v>
      </c>
      <c r="O1409" s="51">
        <f t="shared" si="136"/>
        <v>34.703622883106974</v>
      </c>
      <c r="Q1409" s="12">
        <v>40158</v>
      </c>
      <c r="R1409" s="5">
        <v>3680</v>
      </c>
      <c r="S1409" s="5">
        <v>3760</v>
      </c>
      <c r="T1409" s="5">
        <v>3660</v>
      </c>
      <c r="U1409" s="5">
        <v>3750</v>
      </c>
      <c r="V1409" s="5">
        <v>11369000</v>
      </c>
      <c r="W1409" s="3">
        <v>3750</v>
      </c>
      <c r="X1409" s="19">
        <f t="shared" si="137"/>
        <v>2.666666666666667</v>
      </c>
      <c r="AF1409" s="51">
        <f t="shared" si="139"/>
        <v>18.968676555463123</v>
      </c>
      <c r="AG1409" s="51">
        <f t="shared" si="138"/>
        <v>50.588217250216324</v>
      </c>
    </row>
    <row r="1410" spans="1:33">
      <c r="A1410" s="12">
        <v>40161</v>
      </c>
      <c r="B1410" s="14">
        <v>10126.61</v>
      </c>
      <c r="C1410" s="14">
        <v>10126.61</v>
      </c>
      <c r="D1410" s="14">
        <v>10009.6</v>
      </c>
      <c r="E1410" s="15">
        <v>10105.68</v>
      </c>
      <c r="F1410" s="19">
        <f t="shared" si="134"/>
        <v>-2.1670981072035817E-2</v>
      </c>
      <c r="G1410" s="19"/>
      <c r="H1410" s="19"/>
      <c r="I1410" s="19"/>
      <c r="J1410" s="19"/>
      <c r="K1410" s="19"/>
      <c r="L1410" s="19"/>
      <c r="M1410" s="19"/>
      <c r="N1410" s="51">
        <f t="shared" si="135"/>
        <v>-6.7360780094200766E-6</v>
      </c>
      <c r="O1410" s="51">
        <f t="shared" si="136"/>
        <v>1.2721631477010183E-7</v>
      </c>
      <c r="Q1410" s="12">
        <v>40161</v>
      </c>
      <c r="R1410" s="5">
        <v>3750</v>
      </c>
      <c r="S1410" s="5">
        <v>3760</v>
      </c>
      <c r="T1410" s="5">
        <v>3670</v>
      </c>
      <c r="U1410" s="5">
        <v>3710</v>
      </c>
      <c r="V1410" s="5">
        <v>7736600</v>
      </c>
      <c r="W1410" s="3">
        <v>3710</v>
      </c>
      <c r="X1410" s="19">
        <f t="shared" si="137"/>
        <v>-1.0781671159029651</v>
      </c>
      <c r="AF1410" s="51">
        <f t="shared" si="139"/>
        <v>-1.2523755824763401</v>
      </c>
      <c r="AG1410" s="51">
        <f t="shared" si="138"/>
        <v>1.3499347864174338</v>
      </c>
    </row>
    <row r="1411" spans="1:33">
      <c r="A1411" s="12">
        <v>40162</v>
      </c>
      <c r="B1411" s="14">
        <v>10053.450000000001</v>
      </c>
      <c r="C1411" s="14">
        <v>10111.76</v>
      </c>
      <c r="D1411" s="14">
        <v>10033.9</v>
      </c>
      <c r="E1411" s="15">
        <v>10083.48</v>
      </c>
      <c r="F1411" s="19">
        <f t="shared" si="134"/>
        <v>-0.22016208689857797</v>
      </c>
      <c r="G1411" s="19"/>
      <c r="H1411" s="19"/>
      <c r="I1411" s="19"/>
      <c r="J1411" s="19"/>
      <c r="K1411" s="19"/>
      <c r="L1411" s="19"/>
      <c r="M1411" s="19"/>
      <c r="N1411" s="51">
        <f t="shared" si="135"/>
        <v>-1.0271651839531468E-2</v>
      </c>
      <c r="O1411" s="51">
        <f t="shared" si="136"/>
        <v>2.2328200359601163E-3</v>
      </c>
      <c r="Q1411" s="12">
        <v>40162</v>
      </c>
      <c r="R1411" s="5">
        <v>3690</v>
      </c>
      <c r="S1411" s="5">
        <v>3730</v>
      </c>
      <c r="T1411" s="5">
        <v>3670</v>
      </c>
      <c r="U1411" s="5">
        <v>3700</v>
      </c>
      <c r="V1411" s="5">
        <v>4683000</v>
      </c>
      <c r="W1411" s="3">
        <v>3700</v>
      </c>
      <c r="X1411" s="19">
        <f t="shared" si="137"/>
        <v>-0.27027027027027029</v>
      </c>
      <c r="AF1411" s="51">
        <f t="shared" si="139"/>
        <v>-1.9683540744220625E-2</v>
      </c>
      <c r="AG1411" s="51">
        <f t="shared" si="138"/>
        <v>5.3146046688107608E-3</v>
      </c>
    </row>
    <row r="1412" spans="1:33">
      <c r="A1412" s="12">
        <v>40163</v>
      </c>
      <c r="B1412" s="14">
        <v>10179.33</v>
      </c>
      <c r="C1412" s="14">
        <v>10222.219999999999</v>
      </c>
      <c r="D1412" s="14">
        <v>10117.120000000001</v>
      </c>
      <c r="E1412" s="15">
        <v>10177.41</v>
      </c>
      <c r="F1412" s="19">
        <f t="shared" si="134"/>
        <v>0.92292636338715139</v>
      </c>
      <c r="G1412" s="19"/>
      <c r="H1412" s="19"/>
      <c r="I1412" s="19"/>
      <c r="J1412" s="19"/>
      <c r="K1412" s="19"/>
      <c r="L1412" s="19"/>
      <c r="M1412" s="19"/>
      <c r="N1412" s="51">
        <f t="shared" si="135"/>
        <v>0.79328094063509247</v>
      </c>
      <c r="O1412" s="51">
        <f t="shared" si="136"/>
        <v>0.73434931382846425</v>
      </c>
      <c r="Q1412" s="12">
        <v>40163</v>
      </c>
      <c r="R1412" s="5">
        <v>3740</v>
      </c>
      <c r="S1412" s="5">
        <v>3780</v>
      </c>
      <c r="T1412" s="5">
        <v>3730</v>
      </c>
      <c r="U1412" s="5">
        <v>3760</v>
      </c>
      <c r="V1412" s="5">
        <v>6056600</v>
      </c>
      <c r="W1412" s="3">
        <v>3760</v>
      </c>
      <c r="X1412" s="19">
        <f t="shared" si="137"/>
        <v>1.5957446808510638</v>
      </c>
      <c r="AF1412" s="51">
        <f t="shared" si="139"/>
        <v>4.0654520938543772</v>
      </c>
      <c r="AG1412" s="51">
        <f t="shared" si="138"/>
        <v>6.4885122729634057</v>
      </c>
    </row>
    <row r="1413" spans="1:33">
      <c r="A1413" s="12">
        <v>40164</v>
      </c>
      <c r="B1413" s="14">
        <v>10199.92</v>
      </c>
      <c r="C1413" s="14">
        <v>10260.120000000001</v>
      </c>
      <c r="D1413" s="14">
        <v>10163.799999999999</v>
      </c>
      <c r="E1413" s="15">
        <v>10163.799999999999</v>
      </c>
      <c r="F1413" s="19">
        <f t="shared" si="134"/>
        <v>-0.13390660973258608</v>
      </c>
      <c r="G1413" s="19"/>
      <c r="H1413" s="19"/>
      <c r="I1413" s="19"/>
      <c r="J1413" s="19"/>
      <c r="K1413" s="19"/>
      <c r="L1413" s="19"/>
      <c r="M1413" s="19"/>
      <c r="N1413" s="51">
        <f t="shared" si="135"/>
        <v>-2.2543490180820316E-3</v>
      </c>
      <c r="O1413" s="51">
        <f t="shared" si="136"/>
        <v>2.955934949740699E-4</v>
      </c>
      <c r="Q1413" s="12">
        <v>40164</v>
      </c>
      <c r="R1413" s="5">
        <v>3780</v>
      </c>
      <c r="S1413" s="5">
        <v>3800</v>
      </c>
      <c r="T1413" s="5">
        <v>3760</v>
      </c>
      <c r="U1413" s="5">
        <v>3760</v>
      </c>
      <c r="V1413" s="5">
        <v>5366500</v>
      </c>
      <c r="W1413" s="3">
        <v>3760</v>
      </c>
      <c r="X1413" s="19">
        <f t="shared" si="137"/>
        <v>0</v>
      </c>
      <c r="AF1413" s="51">
        <f t="shared" si="139"/>
        <v>1.9205286566845341E-11</v>
      </c>
      <c r="AG1413" s="51">
        <f t="shared" si="138"/>
        <v>5.1431326109964725E-15</v>
      </c>
    </row>
    <row r="1414" spans="1:33">
      <c r="A1414" s="12">
        <v>40165</v>
      </c>
      <c r="B1414" s="14">
        <v>10110.64</v>
      </c>
      <c r="C1414" s="14">
        <v>10157.25</v>
      </c>
      <c r="D1414" s="14">
        <v>10027.85</v>
      </c>
      <c r="E1414" s="15">
        <v>10142.049999999999</v>
      </c>
      <c r="F1414" s="19">
        <f t="shared" si="134"/>
        <v>-0.21445368539890849</v>
      </c>
      <c r="G1414" s="19"/>
      <c r="H1414" s="19"/>
      <c r="I1414" s="19"/>
      <c r="J1414" s="19"/>
      <c r="K1414" s="19"/>
      <c r="L1414" s="19"/>
      <c r="M1414" s="19"/>
      <c r="N1414" s="51">
        <f t="shared" si="135"/>
        <v>-9.4835034783371814E-3</v>
      </c>
      <c r="O1414" s="51">
        <f t="shared" si="136"/>
        <v>2.007359127547331E-3</v>
      </c>
      <c r="Q1414" s="12">
        <v>40165</v>
      </c>
      <c r="R1414" s="5">
        <v>3770</v>
      </c>
      <c r="S1414" s="5">
        <v>3780</v>
      </c>
      <c r="T1414" s="5">
        <v>3710</v>
      </c>
      <c r="U1414" s="5">
        <v>3740</v>
      </c>
      <c r="V1414" s="5">
        <v>5567900</v>
      </c>
      <c r="W1414" s="3">
        <v>3740</v>
      </c>
      <c r="X1414" s="19">
        <f t="shared" si="137"/>
        <v>-0.53475935828876997</v>
      </c>
      <c r="AF1414" s="51">
        <f t="shared" si="139"/>
        <v>-0.15269420552025889</v>
      </c>
      <c r="AG1414" s="51">
        <f t="shared" si="138"/>
        <v>8.161376419311249E-2</v>
      </c>
    </row>
    <row r="1415" spans="1:33">
      <c r="A1415" s="12">
        <v>40168</v>
      </c>
      <c r="B1415" s="14">
        <v>10196.709999999999</v>
      </c>
      <c r="C1415" s="14">
        <v>10215.49</v>
      </c>
      <c r="D1415" s="14">
        <v>10183.469999999999</v>
      </c>
      <c r="E1415" s="15">
        <v>10183.469999999999</v>
      </c>
      <c r="F1415" s="19">
        <f t="shared" si="134"/>
        <v>0.40673758551849298</v>
      </c>
      <c r="G1415" s="19"/>
      <c r="H1415" s="19"/>
      <c r="I1415" s="19"/>
      <c r="J1415" s="19"/>
      <c r="K1415" s="19"/>
      <c r="L1415" s="19"/>
      <c r="M1415" s="19"/>
      <c r="N1415" s="51">
        <f t="shared" si="135"/>
        <v>6.868060429366557E-2</v>
      </c>
      <c r="O1415" s="51">
        <f t="shared" si="136"/>
        <v>2.8126270136290307E-2</v>
      </c>
      <c r="Q1415" s="12">
        <v>40168</v>
      </c>
      <c r="R1415" s="5">
        <v>3770</v>
      </c>
      <c r="S1415" s="5">
        <v>3780</v>
      </c>
      <c r="T1415" s="5">
        <v>3710</v>
      </c>
      <c r="U1415" s="5">
        <v>3720</v>
      </c>
      <c r="V1415" s="5">
        <v>3793400</v>
      </c>
      <c r="W1415" s="3">
        <v>3720</v>
      </c>
      <c r="X1415" s="19">
        <f t="shared" si="137"/>
        <v>-0.53763440860215062</v>
      </c>
      <c r="AF1415" s="51">
        <f t="shared" si="139"/>
        <v>-0.15517152718418936</v>
      </c>
      <c r="AG1415" s="51">
        <f t="shared" si="138"/>
        <v>8.3383997663071474E-2</v>
      </c>
    </row>
    <row r="1416" spans="1:33">
      <c r="A1416" s="12">
        <v>40169</v>
      </c>
      <c r="B1416" s="5">
        <v>10256</v>
      </c>
      <c r="C1416" s="14">
        <v>10378.030000000001</v>
      </c>
      <c r="D1416" s="14">
        <v>10235.219999999999</v>
      </c>
      <c r="E1416" s="15">
        <v>10378.030000000001</v>
      </c>
      <c r="F1416" s="19">
        <f t="shared" si="134"/>
        <v>1.8747295970429967</v>
      </c>
      <c r="G1416" s="19"/>
      <c r="H1416" s="19"/>
      <c r="I1416" s="19"/>
      <c r="J1416" s="19"/>
      <c r="K1416" s="19"/>
      <c r="L1416" s="19"/>
      <c r="M1416" s="19"/>
      <c r="N1416" s="51">
        <f t="shared" si="135"/>
        <v>6.618355368916272</v>
      </c>
      <c r="O1416" s="51">
        <f t="shared" si="136"/>
        <v>12.426059920877535</v>
      </c>
      <c r="Q1416" s="12">
        <v>40169</v>
      </c>
      <c r="R1416" s="5">
        <v>3760</v>
      </c>
      <c r="S1416" s="5">
        <v>3820</v>
      </c>
      <c r="T1416" s="5">
        <v>3750</v>
      </c>
      <c r="U1416" s="5">
        <v>3800</v>
      </c>
      <c r="V1416" s="5">
        <v>7789000</v>
      </c>
      <c r="W1416" s="3">
        <v>3800</v>
      </c>
      <c r="X1416" s="19">
        <f t="shared" si="137"/>
        <v>2.1052631578947367</v>
      </c>
      <c r="AF1416" s="51">
        <f t="shared" si="139"/>
        <v>9.334367438698699</v>
      </c>
      <c r="AG1416" s="51">
        <f t="shared" si="138"/>
        <v>19.653799593581407</v>
      </c>
    </row>
    <row r="1417" spans="1:33">
      <c r="A1417" s="12">
        <v>40171</v>
      </c>
      <c r="B1417" s="14">
        <v>10413.370000000001</v>
      </c>
      <c r="C1417" s="14">
        <v>10558.41</v>
      </c>
      <c r="D1417" s="14">
        <v>10413.370000000001</v>
      </c>
      <c r="E1417" s="15">
        <v>10536.92</v>
      </c>
      <c r="F1417" s="19">
        <f t="shared" si="134"/>
        <v>1.5079359053689259</v>
      </c>
      <c r="G1417" s="19"/>
      <c r="H1417" s="19"/>
      <c r="I1417" s="19"/>
      <c r="J1417" s="19"/>
      <c r="K1417" s="19"/>
      <c r="L1417" s="19"/>
      <c r="M1417" s="19"/>
      <c r="N1417" s="51">
        <f t="shared" si="135"/>
        <v>3.4478857091774762</v>
      </c>
      <c r="O1417" s="51">
        <f t="shared" si="136"/>
        <v>5.2087935970441395</v>
      </c>
      <c r="Q1417" s="12">
        <v>40171</v>
      </c>
      <c r="R1417" s="5">
        <v>3840</v>
      </c>
      <c r="S1417" s="5">
        <v>3890</v>
      </c>
      <c r="T1417" s="5">
        <v>3830</v>
      </c>
      <c r="U1417" s="5">
        <v>3890</v>
      </c>
      <c r="V1417" s="5">
        <v>8431500</v>
      </c>
      <c r="W1417" s="3">
        <v>3890</v>
      </c>
      <c r="X1417" s="19">
        <f t="shared" si="137"/>
        <v>2.3136246786632388</v>
      </c>
      <c r="AF1417" s="51">
        <f t="shared" si="139"/>
        <v>12.38880798822187</v>
      </c>
      <c r="AG1417" s="51">
        <f t="shared" si="138"/>
        <v>28.666369595726611</v>
      </c>
    </row>
    <row r="1418" spans="1:33">
      <c r="A1418" s="12">
        <v>40172</v>
      </c>
      <c r="B1418" s="14">
        <v>10546.97</v>
      </c>
      <c r="C1418" s="14">
        <v>10546.97</v>
      </c>
      <c r="D1418" s="14">
        <v>10476.65</v>
      </c>
      <c r="E1418" s="15">
        <v>10494.71</v>
      </c>
      <c r="F1418" s="19">
        <f t="shared" si="134"/>
        <v>-0.40220263351727636</v>
      </c>
      <c r="G1418" s="19"/>
      <c r="H1418" s="19"/>
      <c r="I1418" s="19"/>
      <c r="J1418" s="19"/>
      <c r="K1418" s="19"/>
      <c r="L1418" s="19"/>
      <c r="M1418" s="19"/>
      <c r="N1418" s="51">
        <f t="shared" si="135"/>
        <v>-6.3720790796388954E-2</v>
      </c>
      <c r="O1418" s="51">
        <f t="shared" si="136"/>
        <v>2.5451196804595375E-2</v>
      </c>
      <c r="Q1418" s="12">
        <v>40172</v>
      </c>
      <c r="R1418" s="5">
        <v>3880</v>
      </c>
      <c r="S1418" s="5">
        <v>3890</v>
      </c>
      <c r="T1418" s="5">
        <v>3840</v>
      </c>
      <c r="U1418" s="5">
        <v>3850</v>
      </c>
      <c r="V1418" s="5">
        <v>3844800</v>
      </c>
      <c r="W1418" s="3">
        <v>3850</v>
      </c>
      <c r="X1418" s="19">
        <f t="shared" si="137"/>
        <v>-1.0389610389610389</v>
      </c>
      <c r="AF1418" s="51">
        <f t="shared" si="139"/>
        <v>-1.1206291546064233</v>
      </c>
      <c r="AG1418" s="51">
        <f t="shared" si="138"/>
        <v>1.1639899287890469</v>
      </c>
    </row>
    <row r="1419" spans="1:33">
      <c r="A1419" s="12">
        <v>40175</v>
      </c>
      <c r="B1419" s="14">
        <v>10521.81</v>
      </c>
      <c r="C1419" s="14">
        <v>10652.99</v>
      </c>
      <c r="D1419" s="14">
        <v>10513.55</v>
      </c>
      <c r="E1419" s="15">
        <v>10634.23</v>
      </c>
      <c r="F1419" s="19">
        <f t="shared" si="134"/>
        <v>1.3119896786133123</v>
      </c>
      <c r="G1419" s="19"/>
      <c r="H1419" s="19"/>
      <c r="I1419" s="19"/>
      <c r="J1419" s="19"/>
      <c r="K1419" s="19"/>
      <c r="L1419" s="19"/>
      <c r="M1419" s="19"/>
      <c r="N1419" s="51">
        <f t="shared" si="135"/>
        <v>2.2727630488048582</v>
      </c>
      <c r="O1419" s="51">
        <f t="shared" si="136"/>
        <v>2.9881716873133981</v>
      </c>
      <c r="Q1419" s="12">
        <v>40175</v>
      </c>
      <c r="R1419" s="5">
        <v>3850</v>
      </c>
      <c r="S1419" s="5">
        <v>3910</v>
      </c>
      <c r="T1419" s="5">
        <v>3840</v>
      </c>
      <c r="U1419" s="5">
        <v>3860</v>
      </c>
      <c r="V1419" s="5">
        <v>6692800</v>
      </c>
      <c r="W1419" s="3">
        <v>3860</v>
      </c>
      <c r="X1419" s="19">
        <f t="shared" si="137"/>
        <v>0.2590673575129534</v>
      </c>
      <c r="AF1419" s="51">
        <f t="shared" si="139"/>
        <v>1.7441513968745773E-2</v>
      </c>
      <c r="AG1419" s="51">
        <f t="shared" si="138"/>
        <v>4.5231977331785722E-3</v>
      </c>
    </row>
    <row r="1420" spans="1:33">
      <c r="A1420" s="12">
        <v>40176</v>
      </c>
      <c r="B1420" s="14">
        <v>10611.85</v>
      </c>
      <c r="C1420" s="14">
        <v>10683.12</v>
      </c>
      <c r="D1420" s="14">
        <v>10597.41</v>
      </c>
      <c r="E1420" s="15">
        <v>10638.06</v>
      </c>
      <c r="F1420" s="19">
        <f t="shared" si="134"/>
        <v>3.6002805022719624E-2</v>
      </c>
      <c r="G1420" s="19"/>
      <c r="H1420" s="19"/>
      <c r="I1420" s="19"/>
      <c r="J1420" s="19"/>
      <c r="K1420" s="19"/>
      <c r="L1420" s="19"/>
      <c r="M1420" s="19"/>
      <c r="N1420" s="51">
        <f t="shared" si="135"/>
        <v>5.8356768044523795E-5</v>
      </c>
      <c r="O1420" s="51">
        <f t="shared" si="136"/>
        <v>2.2635407043582901E-6</v>
      </c>
      <c r="Q1420" s="12">
        <v>40176</v>
      </c>
      <c r="R1420" s="5">
        <v>3850</v>
      </c>
      <c r="S1420" s="5">
        <v>3890</v>
      </c>
      <c r="T1420" s="5">
        <v>3820</v>
      </c>
      <c r="U1420" s="5">
        <v>3890</v>
      </c>
      <c r="V1420" s="5">
        <v>6376900</v>
      </c>
      <c r="W1420" s="3">
        <v>3890</v>
      </c>
      <c r="X1420" s="19">
        <f t="shared" si="137"/>
        <v>0.77120822622107965</v>
      </c>
      <c r="AF1420" s="51">
        <f t="shared" si="139"/>
        <v>0.45916343973458179</v>
      </c>
      <c r="AG1420" s="51">
        <f t="shared" si="138"/>
        <v>0.35423358484123918</v>
      </c>
    </row>
    <row r="1421" spans="1:33">
      <c r="A1421" s="12">
        <v>40177</v>
      </c>
      <c r="B1421" s="14">
        <v>10707.51</v>
      </c>
      <c r="C1421" s="14">
        <v>10707.51</v>
      </c>
      <c r="D1421" s="14">
        <v>10546.44</v>
      </c>
      <c r="E1421" s="15">
        <v>10546.44</v>
      </c>
      <c r="F1421" s="19">
        <f t="shared" ref="F1421:F1484" si="140">(E1421-E1420)/E1421*100</f>
        <v>-0.86872916358504826</v>
      </c>
      <c r="G1421" s="19"/>
      <c r="H1421" s="19"/>
      <c r="I1421" s="19"/>
      <c r="J1421" s="19"/>
      <c r="K1421" s="19"/>
      <c r="L1421" s="19"/>
      <c r="M1421" s="19"/>
      <c r="N1421" s="51">
        <f t="shared" ref="N1421:N1484" si="141">(F1421-F$4)^3</f>
        <v>-0.64933590315880152</v>
      </c>
      <c r="O1421" s="51">
        <f t="shared" ref="O1421:O1484" si="142">(F1421-F$4)^4</f>
        <v>0.56228852690597375</v>
      </c>
      <c r="Q1421" s="12">
        <v>40177</v>
      </c>
      <c r="R1421" s="5">
        <v>3920</v>
      </c>
      <c r="S1421" s="5">
        <v>3930</v>
      </c>
      <c r="T1421" s="5">
        <v>3870</v>
      </c>
      <c r="U1421" s="5">
        <v>3880</v>
      </c>
      <c r="V1421" s="5">
        <v>6840500</v>
      </c>
      <c r="W1421" s="3">
        <v>3880</v>
      </c>
      <c r="X1421" s="19">
        <f t="shared" ref="X1421:X1484" si="143">(W1421-W1420)/W1421*100</f>
        <v>-0.25773195876288657</v>
      </c>
      <c r="AF1421" s="51">
        <f t="shared" si="139"/>
        <v>-1.7066731319829217E-2</v>
      </c>
      <c r="AG1421" s="51">
        <f t="shared" ref="AG1421:AG1484" si="144">(X1421-X$4)^4</f>
        <v>4.3940716604208346E-3</v>
      </c>
    </row>
    <row r="1422" spans="1:33">
      <c r="A1422" s="12">
        <v>40182</v>
      </c>
      <c r="B1422" s="14">
        <v>10609.34</v>
      </c>
      <c r="C1422" s="14">
        <v>10694.49</v>
      </c>
      <c r="D1422" s="14">
        <v>10608.14</v>
      </c>
      <c r="E1422" s="15">
        <v>10654.79</v>
      </c>
      <c r="F1422" s="19">
        <f t="shared" si="140"/>
        <v>1.0169135196470354</v>
      </c>
      <c r="G1422" s="19"/>
      <c r="H1422" s="19"/>
      <c r="I1422" s="19"/>
      <c r="J1422" s="19"/>
      <c r="K1422" s="19"/>
      <c r="L1422" s="19"/>
      <c r="M1422" s="19"/>
      <c r="N1422" s="51">
        <f t="shared" si="141"/>
        <v>1.0602678195200537</v>
      </c>
      <c r="O1422" s="51">
        <f t="shared" si="142"/>
        <v>1.0811537033877676</v>
      </c>
      <c r="Q1422" s="12">
        <v>40182</v>
      </c>
      <c r="R1422" s="5">
        <v>3900</v>
      </c>
      <c r="S1422" s="5">
        <v>3915</v>
      </c>
      <c r="T1422" s="5">
        <v>3890</v>
      </c>
      <c r="U1422" s="5">
        <v>3890</v>
      </c>
      <c r="V1422" s="5">
        <v>6146500</v>
      </c>
      <c r="W1422" s="3">
        <v>3890</v>
      </c>
      <c r="X1422" s="19">
        <f t="shared" si="143"/>
        <v>0.25706940874035988</v>
      </c>
      <c r="AF1422" s="51">
        <f t="shared" ref="AF1422:AF1485" si="145">(X1422-X$4)^3</f>
        <v>1.7041497162654459E-2</v>
      </c>
      <c r="AG1422" s="51">
        <f t="shared" si="144"/>
        <v>4.3854112743221367E-3</v>
      </c>
    </row>
    <row r="1423" spans="1:33">
      <c r="A1423" s="12">
        <v>40183</v>
      </c>
      <c r="B1423" s="14">
        <v>10719.44</v>
      </c>
      <c r="C1423" s="14">
        <v>10791.04</v>
      </c>
      <c r="D1423" s="14">
        <v>10655.57</v>
      </c>
      <c r="E1423" s="15">
        <v>10681.83</v>
      </c>
      <c r="F1423" s="19">
        <f t="shared" si="140"/>
        <v>0.25314014546195784</v>
      </c>
      <c r="G1423" s="19"/>
      <c r="H1423" s="19"/>
      <c r="I1423" s="19"/>
      <c r="J1423" s="19"/>
      <c r="K1423" s="19"/>
      <c r="L1423" s="19"/>
      <c r="M1423" s="19"/>
      <c r="N1423" s="51">
        <f t="shared" si="141"/>
        <v>1.6762536177164836E-2</v>
      </c>
      <c r="O1423" s="51">
        <f t="shared" si="142"/>
        <v>4.2899573139980191E-3</v>
      </c>
      <c r="Q1423" s="12">
        <v>40183</v>
      </c>
      <c r="R1423" s="5">
        <v>3920</v>
      </c>
      <c r="S1423" s="5">
        <v>3920</v>
      </c>
      <c r="T1423" s="5">
        <v>3805</v>
      </c>
      <c r="U1423" s="5">
        <v>3805</v>
      </c>
      <c r="V1423" s="5">
        <v>10565500</v>
      </c>
      <c r="W1423" s="3">
        <v>3805</v>
      </c>
      <c r="X1423" s="19">
        <f t="shared" si="143"/>
        <v>-2.2339027595269383</v>
      </c>
      <c r="AF1423" s="51">
        <f t="shared" si="145"/>
        <v>-11.143884346843826</v>
      </c>
      <c r="AG1423" s="51">
        <f t="shared" si="144"/>
        <v>24.891369687062543</v>
      </c>
    </row>
    <row r="1424" spans="1:33">
      <c r="A1424" s="12">
        <v>40184</v>
      </c>
      <c r="B1424" s="14">
        <v>10709.55</v>
      </c>
      <c r="C1424" s="14">
        <v>10768.61</v>
      </c>
      <c r="D1424" s="14">
        <v>10661.17</v>
      </c>
      <c r="E1424" s="15">
        <v>10731.45</v>
      </c>
      <c r="F1424" s="19">
        <f t="shared" si="140"/>
        <v>0.46237926841201138</v>
      </c>
      <c r="G1424" s="19"/>
      <c r="H1424" s="19"/>
      <c r="I1424" s="19"/>
      <c r="J1424" s="19"/>
      <c r="K1424" s="19"/>
      <c r="L1424" s="19"/>
      <c r="M1424" s="19"/>
      <c r="N1424" s="51">
        <f t="shared" si="141"/>
        <v>0.10065132806620225</v>
      </c>
      <c r="O1424" s="51">
        <f t="shared" si="142"/>
        <v>4.6819418224621143E-2</v>
      </c>
      <c r="Q1424" s="12">
        <v>40184</v>
      </c>
      <c r="R1424" s="5">
        <v>3865</v>
      </c>
      <c r="S1424" s="5">
        <v>3910</v>
      </c>
      <c r="T1424" s="5">
        <v>3840</v>
      </c>
      <c r="U1424" s="5">
        <v>3900</v>
      </c>
      <c r="V1424" s="5">
        <v>8303800</v>
      </c>
      <c r="W1424" s="3">
        <v>3900</v>
      </c>
      <c r="X1424" s="19">
        <f t="shared" si="143"/>
        <v>2.4358974358974361</v>
      </c>
      <c r="AF1424" s="51">
        <f t="shared" si="145"/>
        <v>14.458399592582065</v>
      </c>
      <c r="AG1424" s="51">
        <f t="shared" si="144"/>
        <v>35.223050421691127</v>
      </c>
    </row>
    <row r="1425" spans="1:33">
      <c r="A1425" s="12">
        <v>40185</v>
      </c>
      <c r="B1425" s="14">
        <v>10742.75</v>
      </c>
      <c r="C1425" s="5">
        <v>10774</v>
      </c>
      <c r="D1425" s="14">
        <v>10636.67</v>
      </c>
      <c r="E1425" s="15">
        <v>10681.66</v>
      </c>
      <c r="F1425" s="19">
        <f t="shared" si="140"/>
        <v>-0.46612605156877185</v>
      </c>
      <c r="G1425" s="19"/>
      <c r="H1425" s="19"/>
      <c r="I1425" s="19"/>
      <c r="J1425" s="19"/>
      <c r="K1425" s="19"/>
      <c r="L1425" s="19"/>
      <c r="M1425" s="19"/>
      <c r="N1425" s="51">
        <f t="shared" si="141"/>
        <v>-9.9472233497078885E-2</v>
      </c>
      <c r="O1425" s="51">
        <f t="shared" si="142"/>
        <v>4.6089552627696845E-2</v>
      </c>
      <c r="Q1425" s="12">
        <v>40185</v>
      </c>
      <c r="R1425" s="5">
        <v>3905</v>
      </c>
      <c r="S1425" s="5">
        <v>3910</v>
      </c>
      <c r="T1425" s="5">
        <v>3830</v>
      </c>
      <c r="U1425" s="5">
        <v>3850</v>
      </c>
      <c r="V1425" s="5">
        <v>6200700</v>
      </c>
      <c r="W1425" s="3">
        <v>3850</v>
      </c>
      <c r="X1425" s="19">
        <f t="shared" si="143"/>
        <v>-1.2987012987012987</v>
      </c>
      <c r="AF1425" s="51">
        <f t="shared" si="145"/>
        <v>-2.1890674162430281</v>
      </c>
      <c r="AG1425" s="51">
        <f t="shared" si="144"/>
        <v>2.842358469081697</v>
      </c>
    </row>
    <row r="1426" spans="1:33">
      <c r="A1426" s="12">
        <v>40186</v>
      </c>
      <c r="B1426" s="14">
        <v>10743.3</v>
      </c>
      <c r="C1426" s="14">
        <v>10816.45</v>
      </c>
      <c r="D1426" s="14">
        <v>10677.56</v>
      </c>
      <c r="E1426" s="15">
        <v>10798.32</v>
      </c>
      <c r="F1426" s="19">
        <f t="shared" si="140"/>
        <v>1.0803532401336491</v>
      </c>
      <c r="G1426" s="19"/>
      <c r="H1426" s="19"/>
      <c r="I1426" s="19"/>
      <c r="J1426" s="19"/>
      <c r="K1426" s="19"/>
      <c r="L1426" s="19"/>
      <c r="M1426" s="19"/>
      <c r="N1426" s="51">
        <f t="shared" si="141"/>
        <v>1.2707258589482617</v>
      </c>
      <c r="O1426" s="51">
        <f t="shared" si="142"/>
        <v>1.3763719831591266</v>
      </c>
      <c r="Q1426" s="12">
        <v>40186</v>
      </c>
      <c r="R1426" s="5">
        <v>3910</v>
      </c>
      <c r="S1426" s="5">
        <v>3980</v>
      </c>
      <c r="T1426" s="5">
        <v>3900</v>
      </c>
      <c r="U1426" s="5">
        <v>3960</v>
      </c>
      <c r="V1426" s="5">
        <v>15489700</v>
      </c>
      <c r="W1426" s="3">
        <v>3960</v>
      </c>
      <c r="X1426" s="19">
        <f t="shared" si="143"/>
        <v>2.7777777777777777</v>
      </c>
      <c r="AF1426" s="51">
        <f t="shared" si="145"/>
        <v>21.439670127281605</v>
      </c>
      <c r="AG1426" s="51">
        <f t="shared" si="144"/>
        <v>59.560380737959363</v>
      </c>
    </row>
    <row r="1427" spans="1:33">
      <c r="A1427" s="12">
        <v>40190</v>
      </c>
      <c r="B1427" s="14">
        <v>10770.35</v>
      </c>
      <c r="C1427" s="14">
        <v>10905.39</v>
      </c>
      <c r="D1427" s="14">
        <v>10763.68</v>
      </c>
      <c r="E1427" s="15">
        <v>10879.14</v>
      </c>
      <c r="F1427" s="19">
        <f t="shared" si="140"/>
        <v>0.74288960340614896</v>
      </c>
      <c r="G1427" s="19"/>
      <c r="H1427" s="19"/>
      <c r="I1427" s="19"/>
      <c r="J1427" s="19"/>
      <c r="K1427" s="19"/>
      <c r="L1427" s="19"/>
      <c r="M1427" s="19"/>
      <c r="N1427" s="51">
        <f t="shared" si="141"/>
        <v>0.41461818678819318</v>
      </c>
      <c r="O1427" s="51">
        <f t="shared" si="142"/>
        <v>0.30917032136817607</v>
      </c>
      <c r="Q1427" s="12">
        <v>40190</v>
      </c>
      <c r="R1427" s="5">
        <v>3960</v>
      </c>
      <c r="S1427" s="5">
        <v>4125</v>
      </c>
      <c r="T1427" s="5">
        <v>3950</v>
      </c>
      <c r="U1427" s="5">
        <v>4115</v>
      </c>
      <c r="V1427" s="5">
        <v>18141500</v>
      </c>
      <c r="W1427" s="3">
        <v>4115</v>
      </c>
      <c r="X1427" s="19">
        <f t="shared" si="143"/>
        <v>3.766707168894289</v>
      </c>
      <c r="AF1427" s="51">
        <f t="shared" si="145"/>
        <v>53.453752978603397</v>
      </c>
      <c r="AG1427" s="51">
        <f t="shared" si="144"/>
        <v>201.35894934381005</v>
      </c>
    </row>
    <row r="1428" spans="1:33">
      <c r="A1428" s="12">
        <v>40191</v>
      </c>
      <c r="B1428" s="14">
        <v>10795.48</v>
      </c>
      <c r="C1428" s="14">
        <v>10866.62</v>
      </c>
      <c r="D1428" s="14">
        <v>10729.86</v>
      </c>
      <c r="E1428" s="15">
        <v>10735.03</v>
      </c>
      <c r="F1428" s="19">
        <f t="shared" si="140"/>
        <v>-1.3424275479434966</v>
      </c>
      <c r="G1428" s="19"/>
      <c r="H1428" s="19"/>
      <c r="I1428" s="19"/>
      <c r="J1428" s="19"/>
      <c r="K1428" s="19"/>
      <c r="L1428" s="19"/>
      <c r="M1428" s="19"/>
      <c r="N1428" s="51">
        <f t="shared" si="141"/>
        <v>-2.4041780900731817</v>
      </c>
      <c r="O1428" s="51">
        <f t="shared" si="142"/>
        <v>3.2207388600516915</v>
      </c>
      <c r="Q1428" s="12">
        <v>40191</v>
      </c>
      <c r="R1428" s="5">
        <v>4090</v>
      </c>
      <c r="S1428" s="5">
        <v>4110</v>
      </c>
      <c r="T1428" s="5">
        <v>4035</v>
      </c>
      <c r="U1428" s="5">
        <v>4055</v>
      </c>
      <c r="V1428" s="5">
        <v>14036200</v>
      </c>
      <c r="W1428" s="3">
        <v>4055</v>
      </c>
      <c r="X1428" s="19">
        <f t="shared" si="143"/>
        <v>-1.4796547472256474</v>
      </c>
      <c r="AF1428" s="51">
        <f t="shared" si="145"/>
        <v>-3.2377651908259186</v>
      </c>
      <c r="AG1428" s="51">
        <f t="shared" si="144"/>
        <v>4.7899075687608574</v>
      </c>
    </row>
    <row r="1429" spans="1:33">
      <c r="A1429" s="12">
        <v>40192</v>
      </c>
      <c r="B1429" s="14">
        <v>10778.07</v>
      </c>
      <c r="C1429" s="14">
        <v>10909.94</v>
      </c>
      <c r="D1429" s="14">
        <v>10774.25</v>
      </c>
      <c r="E1429" s="15">
        <v>10907.68</v>
      </c>
      <c r="F1429" s="19">
        <f t="shared" si="140"/>
        <v>1.5828297126428317</v>
      </c>
      <c r="G1429" s="19"/>
      <c r="H1429" s="19"/>
      <c r="I1429" s="19"/>
      <c r="J1429" s="19"/>
      <c r="K1429" s="19"/>
      <c r="L1429" s="19"/>
      <c r="M1429" s="19"/>
      <c r="N1429" s="51">
        <f t="shared" si="141"/>
        <v>3.9865125733614413</v>
      </c>
      <c r="O1429" s="51">
        <f t="shared" si="142"/>
        <v>6.3210736554423459</v>
      </c>
      <c r="Q1429" s="12">
        <v>40192</v>
      </c>
      <c r="R1429" s="5">
        <v>4085</v>
      </c>
      <c r="S1429" s="5">
        <v>4135</v>
      </c>
      <c r="T1429" s="5">
        <v>4080</v>
      </c>
      <c r="U1429" s="5">
        <v>4135</v>
      </c>
      <c r="V1429" s="5">
        <v>7375400</v>
      </c>
      <c r="W1429" s="3">
        <v>4135</v>
      </c>
      <c r="X1429" s="19">
        <f t="shared" si="143"/>
        <v>1.9347037484885126</v>
      </c>
      <c r="AF1429" s="51">
        <f t="shared" si="145"/>
        <v>7.2447557678914443</v>
      </c>
      <c r="AG1429" s="51">
        <f t="shared" si="144"/>
        <v>14.018396270347578</v>
      </c>
    </row>
    <row r="1430" spans="1:33">
      <c r="A1430" s="12">
        <v>40193</v>
      </c>
      <c r="B1430" s="14">
        <v>10917.41</v>
      </c>
      <c r="C1430" s="14">
        <v>10982.1</v>
      </c>
      <c r="D1430" s="14">
        <v>10878.83</v>
      </c>
      <c r="E1430" s="15">
        <v>10982.1</v>
      </c>
      <c r="F1430" s="19">
        <f t="shared" si="140"/>
        <v>0.67764817293596002</v>
      </c>
      <c r="G1430" s="19"/>
      <c r="H1430" s="19"/>
      <c r="I1430" s="19"/>
      <c r="J1430" s="19"/>
      <c r="K1430" s="19"/>
      <c r="L1430" s="19"/>
      <c r="M1430" s="19"/>
      <c r="N1430" s="51">
        <f t="shared" si="141"/>
        <v>0.31503351274994296</v>
      </c>
      <c r="O1430" s="51">
        <f t="shared" si="142"/>
        <v>0.21435930536997183</v>
      </c>
      <c r="Q1430" s="12">
        <v>40193</v>
      </c>
      <c r="R1430" s="5">
        <v>4150</v>
      </c>
      <c r="S1430" s="5">
        <v>4200</v>
      </c>
      <c r="T1430" s="5">
        <v>4125</v>
      </c>
      <c r="U1430" s="5">
        <v>4200</v>
      </c>
      <c r="V1430" s="5">
        <v>9559300</v>
      </c>
      <c r="W1430" s="3">
        <v>4200</v>
      </c>
      <c r="X1430" s="19">
        <f t="shared" si="143"/>
        <v>1.5476190476190477</v>
      </c>
      <c r="AF1430" s="51">
        <f t="shared" si="145"/>
        <v>3.708665192805932</v>
      </c>
      <c r="AG1430" s="51">
        <f t="shared" si="144"/>
        <v>5.74059406583787</v>
      </c>
    </row>
    <row r="1431" spans="1:33">
      <c r="A1431" s="12">
        <v>40196</v>
      </c>
      <c r="B1431" s="14">
        <v>10887.61</v>
      </c>
      <c r="C1431" s="14">
        <v>10895.1</v>
      </c>
      <c r="D1431" s="14">
        <v>10781.03</v>
      </c>
      <c r="E1431" s="15">
        <v>10855.08</v>
      </c>
      <c r="F1431" s="19">
        <f t="shared" si="140"/>
        <v>-1.170143379873759</v>
      </c>
      <c r="G1431" s="19"/>
      <c r="H1431" s="19"/>
      <c r="I1431" s="19"/>
      <c r="J1431" s="19"/>
      <c r="K1431" s="19"/>
      <c r="L1431" s="19"/>
      <c r="M1431" s="19"/>
      <c r="N1431" s="51">
        <f t="shared" si="141"/>
        <v>-1.5907884495304327</v>
      </c>
      <c r="O1431" s="51">
        <f t="shared" si="142"/>
        <v>1.8570199610103646</v>
      </c>
      <c r="Q1431" s="12">
        <v>40196</v>
      </c>
      <c r="R1431" s="5">
        <v>4165</v>
      </c>
      <c r="S1431" s="5">
        <v>4195</v>
      </c>
      <c r="T1431" s="5">
        <v>4155</v>
      </c>
      <c r="U1431" s="5">
        <v>4190</v>
      </c>
      <c r="V1431" s="5">
        <v>6666400</v>
      </c>
      <c r="W1431" s="3">
        <v>4190</v>
      </c>
      <c r="X1431" s="19">
        <f t="shared" si="143"/>
        <v>-0.23866348448687352</v>
      </c>
      <c r="AF1431" s="51">
        <f t="shared" si="145"/>
        <v>-1.3548623689357013E-2</v>
      </c>
      <c r="AG1431" s="51">
        <f t="shared" si="144"/>
        <v>3.2299334487070966E-3</v>
      </c>
    </row>
    <row r="1432" spans="1:33">
      <c r="A1432" s="12">
        <v>40197</v>
      </c>
      <c r="B1432" s="14">
        <v>10866.83</v>
      </c>
      <c r="C1432" s="14">
        <v>10866.83</v>
      </c>
      <c r="D1432" s="14">
        <v>10749.47</v>
      </c>
      <c r="E1432" s="15">
        <v>10764.9</v>
      </c>
      <c r="F1432" s="19">
        <f t="shared" si="140"/>
        <v>-0.83772259844494879</v>
      </c>
      <c r="G1432" s="19"/>
      <c r="H1432" s="19"/>
      <c r="I1432" s="19"/>
      <c r="J1432" s="19"/>
      <c r="K1432" s="19"/>
      <c r="L1432" s="19"/>
      <c r="M1432" s="19"/>
      <c r="N1432" s="51">
        <f t="shared" si="141"/>
        <v>-0.58205201107495086</v>
      </c>
      <c r="O1432" s="51">
        <f t="shared" si="142"/>
        <v>0.48597701091364709</v>
      </c>
      <c r="Q1432" s="12">
        <v>40197</v>
      </c>
      <c r="R1432" s="5">
        <v>4170</v>
      </c>
      <c r="S1432" s="5">
        <v>4175</v>
      </c>
      <c r="T1432" s="5">
        <v>4120</v>
      </c>
      <c r="U1432" s="5">
        <v>4140</v>
      </c>
      <c r="V1432" s="5">
        <v>4484800</v>
      </c>
      <c r="W1432" s="3">
        <v>4140</v>
      </c>
      <c r="X1432" s="19">
        <f t="shared" si="143"/>
        <v>-1.2077294685990339</v>
      </c>
      <c r="AF1432" s="51">
        <f t="shared" si="145"/>
        <v>-1.7604352690041887</v>
      </c>
      <c r="AG1432" s="51">
        <f t="shared" si="144"/>
        <v>2.1256581113260062</v>
      </c>
    </row>
    <row r="1433" spans="1:33">
      <c r="A1433" s="12">
        <v>40198</v>
      </c>
      <c r="B1433" s="14">
        <v>10834.91</v>
      </c>
      <c r="C1433" s="14">
        <v>10860.93</v>
      </c>
      <c r="D1433" s="14">
        <v>10724.57</v>
      </c>
      <c r="E1433" s="15">
        <v>10737.52</v>
      </c>
      <c r="F1433" s="19">
        <f t="shared" si="140"/>
        <v>-0.25499370431905316</v>
      </c>
      <c r="G1433" s="19"/>
      <c r="H1433" s="19"/>
      <c r="I1433" s="19"/>
      <c r="J1433" s="19"/>
      <c r="K1433" s="19"/>
      <c r="L1433" s="19"/>
      <c r="M1433" s="19"/>
      <c r="N1433" s="51">
        <f t="shared" si="141"/>
        <v>-1.6042769688360152E-2</v>
      </c>
      <c r="O1433" s="51">
        <f t="shared" si="142"/>
        <v>4.0461234726688992E-3</v>
      </c>
      <c r="Q1433" s="12">
        <v>40198</v>
      </c>
      <c r="R1433" s="5">
        <v>4160</v>
      </c>
      <c r="S1433" s="5">
        <v>4195</v>
      </c>
      <c r="T1433" s="5">
        <v>4095</v>
      </c>
      <c r="U1433" s="5">
        <v>4105</v>
      </c>
      <c r="V1433" s="5">
        <v>6885500</v>
      </c>
      <c r="W1433" s="3">
        <v>4105</v>
      </c>
      <c r="X1433" s="19">
        <f t="shared" si="143"/>
        <v>-0.85261875761266748</v>
      </c>
      <c r="AF1433" s="51">
        <f t="shared" si="145"/>
        <v>-0.61923481236830757</v>
      </c>
      <c r="AG1433" s="51">
        <f t="shared" si="144"/>
        <v>0.52780538669991695</v>
      </c>
    </row>
    <row r="1434" spans="1:33">
      <c r="A1434" s="12">
        <v>40199</v>
      </c>
      <c r="B1434" s="14">
        <v>10704.79</v>
      </c>
      <c r="C1434" s="14">
        <v>10886.64</v>
      </c>
      <c r="D1434" s="14">
        <v>10649.84</v>
      </c>
      <c r="E1434" s="15">
        <v>10868.41</v>
      </c>
      <c r="F1434" s="19">
        <f t="shared" si="140"/>
        <v>1.2043159947039119</v>
      </c>
      <c r="G1434" s="19"/>
      <c r="H1434" s="19"/>
      <c r="I1434" s="19"/>
      <c r="J1434" s="19"/>
      <c r="K1434" s="19"/>
      <c r="L1434" s="19"/>
      <c r="M1434" s="19"/>
      <c r="N1434" s="51">
        <f t="shared" si="141"/>
        <v>1.7588589133953971</v>
      </c>
      <c r="O1434" s="51">
        <f t="shared" si="142"/>
        <v>2.1231206381787242</v>
      </c>
      <c r="Q1434" s="12">
        <v>40199</v>
      </c>
      <c r="R1434" s="5">
        <v>4105</v>
      </c>
      <c r="S1434" s="5">
        <v>4235</v>
      </c>
      <c r="T1434" s="5">
        <v>4095</v>
      </c>
      <c r="U1434" s="5">
        <v>4190</v>
      </c>
      <c r="V1434" s="5">
        <v>9975400</v>
      </c>
      <c r="W1434" s="3">
        <v>4190</v>
      </c>
      <c r="X1434" s="19">
        <f t="shared" si="143"/>
        <v>2.028639618138425</v>
      </c>
      <c r="AF1434" s="51">
        <f t="shared" si="145"/>
        <v>8.351926979028045</v>
      </c>
      <c r="AG1434" s="51">
        <f t="shared" si="144"/>
        <v>16.945286584743528</v>
      </c>
    </row>
    <row r="1435" spans="1:33">
      <c r="A1435" s="12">
        <v>40200</v>
      </c>
      <c r="B1435" s="14">
        <v>10740.21</v>
      </c>
      <c r="C1435" s="14">
        <v>10768.07</v>
      </c>
      <c r="D1435" s="14">
        <v>10528.33</v>
      </c>
      <c r="E1435" s="15">
        <v>10590.55</v>
      </c>
      <c r="F1435" s="19">
        <f t="shared" si="140"/>
        <v>-2.6236597721553707</v>
      </c>
      <c r="G1435" s="19"/>
      <c r="H1435" s="19"/>
      <c r="I1435" s="19"/>
      <c r="J1435" s="19"/>
      <c r="K1435" s="19"/>
      <c r="L1435" s="19"/>
      <c r="M1435" s="19"/>
      <c r="N1435" s="51">
        <f t="shared" si="141"/>
        <v>-18.002744925541887</v>
      </c>
      <c r="O1435" s="51">
        <f t="shared" si="142"/>
        <v>47.182936992855311</v>
      </c>
      <c r="Q1435" s="12">
        <v>40200</v>
      </c>
      <c r="R1435" s="5">
        <v>4075</v>
      </c>
      <c r="S1435" s="5">
        <v>4100</v>
      </c>
      <c r="T1435" s="5">
        <v>4030</v>
      </c>
      <c r="U1435" s="5">
        <v>4055</v>
      </c>
      <c r="V1435" s="5">
        <v>11771700</v>
      </c>
      <c r="W1435" s="3">
        <v>4055</v>
      </c>
      <c r="X1435" s="19">
        <f t="shared" si="143"/>
        <v>-3.3292231812577064</v>
      </c>
      <c r="AF1435" s="51">
        <f t="shared" si="145"/>
        <v>-36.891296956580845</v>
      </c>
      <c r="AG1435" s="51">
        <f t="shared" si="144"/>
        <v>122.80948160803705</v>
      </c>
    </row>
    <row r="1436" spans="1:33">
      <c r="A1436" s="12">
        <v>40203</v>
      </c>
      <c r="B1436" s="14">
        <v>10478.31</v>
      </c>
      <c r="C1436" s="14">
        <v>10557.64</v>
      </c>
      <c r="D1436" s="14">
        <v>10414.58</v>
      </c>
      <c r="E1436" s="15">
        <v>10512.69</v>
      </c>
      <c r="F1436" s="19">
        <f t="shared" si="140"/>
        <v>-0.74062870682954374</v>
      </c>
      <c r="G1436" s="19"/>
      <c r="H1436" s="19"/>
      <c r="I1436" s="19"/>
      <c r="J1436" s="19"/>
      <c r="K1436" s="19"/>
      <c r="L1436" s="19"/>
      <c r="M1436" s="19"/>
      <c r="N1436" s="51">
        <f t="shared" si="141"/>
        <v>-0.40169168040830572</v>
      </c>
      <c r="O1436" s="51">
        <f t="shared" si="142"/>
        <v>0.29638561126787749</v>
      </c>
      <c r="Q1436" s="12">
        <v>40203</v>
      </c>
      <c r="R1436" s="5">
        <v>3970</v>
      </c>
      <c r="S1436" s="5">
        <v>4010</v>
      </c>
      <c r="T1436" s="5">
        <v>3960</v>
      </c>
      <c r="U1436" s="5">
        <v>3970</v>
      </c>
      <c r="V1436" s="5">
        <v>9122900</v>
      </c>
      <c r="W1436" s="3">
        <v>3970</v>
      </c>
      <c r="X1436" s="19">
        <f t="shared" si="143"/>
        <v>-2.1410579345088161</v>
      </c>
      <c r="AF1436" s="51">
        <f t="shared" si="145"/>
        <v>-9.8112035394471881</v>
      </c>
      <c r="AG1436" s="51">
        <f t="shared" si="144"/>
        <v>21.003727766940713</v>
      </c>
    </row>
    <row r="1437" spans="1:33">
      <c r="A1437" s="12">
        <v>40204</v>
      </c>
      <c r="B1437" s="14">
        <v>10506.15</v>
      </c>
      <c r="C1437" s="14">
        <v>10566.49</v>
      </c>
      <c r="D1437" s="14">
        <v>10324.98</v>
      </c>
      <c r="E1437" s="15">
        <v>10325.280000000001</v>
      </c>
      <c r="F1437" s="19">
        <f t="shared" si="140"/>
        <v>-1.8150597368788046</v>
      </c>
      <c r="G1437" s="19"/>
      <c r="H1437" s="19"/>
      <c r="I1437" s="19"/>
      <c r="J1437" s="19"/>
      <c r="K1437" s="19"/>
      <c r="L1437" s="19"/>
      <c r="M1437" s="19"/>
      <c r="N1437" s="51">
        <f t="shared" si="141"/>
        <v>-5.9521242568678172</v>
      </c>
      <c r="O1437" s="51">
        <f t="shared" si="142"/>
        <v>10.786883425633087</v>
      </c>
      <c r="Q1437" s="12">
        <v>40204</v>
      </c>
      <c r="R1437" s="5">
        <v>3925</v>
      </c>
      <c r="S1437" s="5">
        <v>3975</v>
      </c>
      <c r="T1437" s="5">
        <v>3870</v>
      </c>
      <c r="U1437" s="5">
        <v>3870</v>
      </c>
      <c r="V1437" s="5">
        <v>8239000</v>
      </c>
      <c r="W1437" s="3">
        <v>3870</v>
      </c>
      <c r="X1437" s="19">
        <f t="shared" si="143"/>
        <v>-2.5839793281653747</v>
      </c>
      <c r="AF1437" s="51">
        <f t="shared" si="145"/>
        <v>-17.247734966260118</v>
      </c>
      <c r="AG1437" s="51">
        <f t="shared" si="144"/>
        <v>44.563171705802588</v>
      </c>
    </row>
    <row r="1438" spans="1:33">
      <c r="A1438" s="12">
        <v>40205</v>
      </c>
      <c r="B1438" s="14">
        <v>10344.07</v>
      </c>
      <c r="C1438" s="14">
        <v>10373.82</v>
      </c>
      <c r="D1438" s="14">
        <v>10252.08</v>
      </c>
      <c r="E1438" s="15">
        <v>10252.08</v>
      </c>
      <c r="F1438" s="19">
        <f t="shared" si="140"/>
        <v>-0.71400145141279359</v>
      </c>
      <c r="G1438" s="19"/>
      <c r="H1438" s="19"/>
      <c r="I1438" s="19"/>
      <c r="J1438" s="19"/>
      <c r="K1438" s="19"/>
      <c r="L1438" s="19"/>
      <c r="M1438" s="19"/>
      <c r="N1438" s="51">
        <f t="shared" si="141"/>
        <v>-0.35975353925658132</v>
      </c>
      <c r="O1438" s="51">
        <f t="shared" si="142"/>
        <v>0.25586257538276869</v>
      </c>
      <c r="Q1438" s="12">
        <v>40205</v>
      </c>
      <c r="R1438" s="5">
        <v>3820</v>
      </c>
      <c r="S1438" s="5">
        <v>3835</v>
      </c>
      <c r="T1438" s="5">
        <v>3700</v>
      </c>
      <c r="U1438" s="5">
        <v>3705</v>
      </c>
      <c r="V1438" s="5">
        <v>17083600</v>
      </c>
      <c r="W1438" s="3">
        <v>3705</v>
      </c>
      <c r="X1438" s="19">
        <f t="shared" si="143"/>
        <v>-4.4534412955465585</v>
      </c>
      <c r="AF1438" s="51">
        <f t="shared" si="145"/>
        <v>-88.309789051089226</v>
      </c>
      <c r="AG1438" s="51">
        <f t="shared" si="144"/>
        <v>393.25881219794604</v>
      </c>
    </row>
    <row r="1439" spans="1:33">
      <c r="A1439" s="12">
        <v>40206</v>
      </c>
      <c r="B1439" s="14">
        <v>10309.73</v>
      </c>
      <c r="C1439" s="14">
        <v>10462.700000000001</v>
      </c>
      <c r="D1439" s="14">
        <v>10296.98</v>
      </c>
      <c r="E1439" s="15">
        <v>10414.290000000001</v>
      </c>
      <c r="F1439" s="19">
        <f t="shared" si="140"/>
        <v>1.5575713754850395</v>
      </c>
      <c r="G1439" s="19"/>
      <c r="H1439" s="19"/>
      <c r="I1439" s="19"/>
      <c r="J1439" s="19"/>
      <c r="K1439" s="19"/>
      <c r="L1439" s="19"/>
      <c r="M1439" s="19"/>
      <c r="N1439" s="51">
        <f t="shared" si="141"/>
        <v>3.7990196426204368</v>
      </c>
      <c r="O1439" s="51">
        <f t="shared" si="142"/>
        <v>5.9278251555709973</v>
      </c>
      <c r="Q1439" s="12">
        <v>40206</v>
      </c>
      <c r="R1439" s="5">
        <v>3530</v>
      </c>
      <c r="S1439" s="5">
        <v>3680</v>
      </c>
      <c r="T1439" s="5">
        <v>3530</v>
      </c>
      <c r="U1439" s="5">
        <v>3560</v>
      </c>
      <c r="V1439" s="5">
        <v>38638400</v>
      </c>
      <c r="W1439" s="3">
        <v>3560</v>
      </c>
      <c r="X1439" s="19">
        <f t="shared" si="143"/>
        <v>-4.0730337078651688</v>
      </c>
      <c r="AF1439" s="51">
        <f t="shared" si="145"/>
        <v>-67.556687504011677</v>
      </c>
      <c r="AG1439" s="51">
        <f t="shared" si="144"/>
        <v>275.14257386635973</v>
      </c>
    </row>
    <row r="1440" spans="1:33">
      <c r="A1440" s="12">
        <v>40207</v>
      </c>
      <c r="B1440" s="14">
        <v>10308.049999999999</v>
      </c>
      <c r="C1440" s="14">
        <v>10324.370000000001</v>
      </c>
      <c r="D1440" s="14">
        <v>10198.040000000001</v>
      </c>
      <c r="E1440" s="15">
        <v>10198.040000000001</v>
      </c>
      <c r="F1440" s="19">
        <f t="shared" si="140"/>
        <v>-2.1205055089017102</v>
      </c>
      <c r="G1440" s="19"/>
      <c r="H1440" s="19"/>
      <c r="I1440" s="19"/>
      <c r="J1440" s="19"/>
      <c r="K1440" s="19"/>
      <c r="L1440" s="19"/>
      <c r="M1440" s="19"/>
      <c r="N1440" s="51">
        <f t="shared" si="141"/>
        <v>-9.4974239498156621</v>
      </c>
      <c r="O1440" s="51">
        <f t="shared" si="142"/>
        <v>20.112887891241602</v>
      </c>
      <c r="Q1440" s="12">
        <v>40207</v>
      </c>
      <c r="R1440" s="5">
        <v>3500</v>
      </c>
      <c r="S1440" s="5">
        <v>3580</v>
      </c>
      <c r="T1440" s="5">
        <v>3480</v>
      </c>
      <c r="U1440" s="5">
        <v>3490</v>
      </c>
      <c r="V1440" s="5">
        <v>29137100</v>
      </c>
      <c r="W1440" s="3">
        <v>3490</v>
      </c>
      <c r="X1440" s="19">
        <f t="shared" si="143"/>
        <v>-2.005730659025788</v>
      </c>
      <c r="AF1440" s="51">
        <f t="shared" si="145"/>
        <v>-8.0657335554062932</v>
      </c>
      <c r="AG1440" s="51">
        <f t="shared" si="144"/>
        <v>16.175529094279522</v>
      </c>
    </row>
    <row r="1441" spans="1:33">
      <c r="A1441" s="12">
        <v>40210</v>
      </c>
      <c r="B1441" s="14">
        <v>10212.36</v>
      </c>
      <c r="C1441" s="14">
        <v>10224.83</v>
      </c>
      <c r="D1441" s="14">
        <v>10129.91</v>
      </c>
      <c r="E1441" s="15">
        <v>10205.02</v>
      </c>
      <c r="F1441" s="19">
        <f t="shared" si="140"/>
        <v>6.8397710146570645E-2</v>
      </c>
      <c r="G1441" s="19"/>
      <c r="H1441" s="19"/>
      <c r="I1441" s="19"/>
      <c r="J1441" s="19"/>
      <c r="K1441" s="19"/>
      <c r="L1441" s="19"/>
      <c r="M1441" s="19"/>
      <c r="N1441" s="51">
        <f t="shared" si="141"/>
        <v>3.6068378550416425E-4</v>
      </c>
      <c r="O1441" s="51">
        <f t="shared" si="142"/>
        <v>2.5674509704240805E-5</v>
      </c>
      <c r="Q1441" s="12">
        <v>40210</v>
      </c>
      <c r="R1441" s="5">
        <v>3495</v>
      </c>
      <c r="S1441" s="5">
        <v>3505</v>
      </c>
      <c r="T1441" s="5">
        <v>3415</v>
      </c>
      <c r="U1441" s="5">
        <v>3450</v>
      </c>
      <c r="V1441" s="5">
        <v>22342100</v>
      </c>
      <c r="W1441" s="3">
        <v>3450</v>
      </c>
      <c r="X1441" s="19">
        <f t="shared" si="143"/>
        <v>-1.1594202898550725</v>
      </c>
      <c r="AF1441" s="51">
        <f t="shared" si="145"/>
        <v>-1.5574772790824847</v>
      </c>
      <c r="AG1441" s="51">
        <f t="shared" si="144"/>
        <v>1.8053536694389782</v>
      </c>
    </row>
    <row r="1442" spans="1:33">
      <c r="A1442" s="12">
        <v>40211</v>
      </c>
      <c r="B1442" s="14">
        <v>10310.98</v>
      </c>
      <c r="C1442" s="14">
        <v>10396.48</v>
      </c>
      <c r="D1442" s="14">
        <v>10287.74</v>
      </c>
      <c r="E1442" s="15">
        <v>10371.09</v>
      </c>
      <c r="F1442" s="19">
        <f t="shared" si="140"/>
        <v>1.6012781684470938</v>
      </c>
      <c r="G1442" s="19"/>
      <c r="H1442" s="19"/>
      <c r="I1442" s="19"/>
      <c r="J1442" s="19"/>
      <c r="K1442" s="19"/>
      <c r="L1442" s="19"/>
      <c r="M1442" s="19"/>
      <c r="N1442" s="51">
        <f t="shared" si="141"/>
        <v>4.1272857370535609</v>
      </c>
      <c r="O1442" s="51">
        <f t="shared" si="142"/>
        <v>6.6204277270022516</v>
      </c>
      <c r="Q1442" s="12">
        <v>40211</v>
      </c>
      <c r="R1442" s="5">
        <v>3610</v>
      </c>
      <c r="S1442" s="5">
        <v>3650</v>
      </c>
      <c r="T1442" s="5">
        <v>3595</v>
      </c>
      <c r="U1442" s="5">
        <v>3605</v>
      </c>
      <c r="V1442" s="5">
        <v>23837300</v>
      </c>
      <c r="W1442" s="3">
        <v>3605</v>
      </c>
      <c r="X1442" s="19">
        <f t="shared" si="143"/>
        <v>4.2995839112343965</v>
      </c>
      <c r="AF1442" s="51">
        <f t="shared" si="145"/>
        <v>79.498774581267028</v>
      </c>
      <c r="AG1442" s="51">
        <f t="shared" si="144"/>
        <v>341.83294174575872</v>
      </c>
    </row>
    <row r="1443" spans="1:33">
      <c r="A1443" s="12">
        <v>40212</v>
      </c>
      <c r="B1443" s="14">
        <v>10428.120000000001</v>
      </c>
      <c r="C1443" s="14">
        <v>10436.52</v>
      </c>
      <c r="D1443" s="14">
        <v>10356.030000000001</v>
      </c>
      <c r="E1443" s="15">
        <v>10404.33</v>
      </c>
      <c r="F1443" s="19">
        <f t="shared" si="140"/>
        <v>0.31948236935967794</v>
      </c>
      <c r="G1443" s="19"/>
      <c r="H1443" s="19"/>
      <c r="I1443" s="19"/>
      <c r="J1443" s="19"/>
      <c r="K1443" s="19"/>
      <c r="L1443" s="19"/>
      <c r="M1443" s="19"/>
      <c r="N1443" s="51">
        <f t="shared" si="141"/>
        <v>3.3469534977724605E-2</v>
      </c>
      <c r="O1443" s="51">
        <f t="shared" si="142"/>
        <v>1.0786144590762612E-2</v>
      </c>
      <c r="Q1443" s="12">
        <v>40212</v>
      </c>
      <c r="R1443" s="5">
        <v>3535</v>
      </c>
      <c r="S1443" s="5">
        <v>3540</v>
      </c>
      <c r="T1443" s="5">
        <v>3400</v>
      </c>
      <c r="U1443" s="5">
        <v>3400</v>
      </c>
      <c r="V1443" s="5">
        <v>35380300</v>
      </c>
      <c r="W1443" s="3">
        <v>3400</v>
      </c>
      <c r="X1443" s="19">
        <f t="shared" si="143"/>
        <v>-6.0294117647058822</v>
      </c>
      <c r="AF1443" s="51">
        <f t="shared" si="145"/>
        <v>-219.16286185939279</v>
      </c>
      <c r="AG1443" s="51">
        <f t="shared" si="144"/>
        <v>1321.3644463594271</v>
      </c>
    </row>
    <row r="1444" spans="1:33">
      <c r="A1444" s="12">
        <v>40213</v>
      </c>
      <c r="B1444" s="14">
        <v>10434.52</v>
      </c>
      <c r="C1444" s="14">
        <v>10438.41</v>
      </c>
      <c r="D1444" s="14">
        <v>10279.57</v>
      </c>
      <c r="E1444" s="15">
        <v>10355.98</v>
      </c>
      <c r="F1444" s="19">
        <f t="shared" si="140"/>
        <v>-0.46688000556200737</v>
      </c>
      <c r="G1444" s="19"/>
      <c r="H1444" s="19"/>
      <c r="I1444" s="19"/>
      <c r="J1444" s="19"/>
      <c r="K1444" s="19"/>
      <c r="L1444" s="19"/>
      <c r="M1444" s="19"/>
      <c r="N1444" s="51">
        <f t="shared" si="141"/>
        <v>-9.9958611409597387E-2</v>
      </c>
      <c r="O1444" s="51">
        <f t="shared" si="142"/>
        <v>4.6390275593997478E-2</v>
      </c>
      <c r="Q1444" s="12">
        <v>40213</v>
      </c>
      <c r="R1444" s="5">
        <v>3260</v>
      </c>
      <c r="S1444" s="5">
        <v>3295</v>
      </c>
      <c r="T1444" s="5">
        <v>3195</v>
      </c>
      <c r="U1444" s="5">
        <v>3280</v>
      </c>
      <c r="V1444" s="5">
        <v>56511500</v>
      </c>
      <c r="W1444" s="3">
        <v>3280</v>
      </c>
      <c r="X1444" s="19">
        <f t="shared" si="143"/>
        <v>-3.6585365853658534</v>
      </c>
      <c r="AF1444" s="51">
        <f t="shared" si="145"/>
        <v>-48.958357016921902</v>
      </c>
      <c r="AG1444" s="51">
        <f t="shared" si="144"/>
        <v>179.10282936775431</v>
      </c>
    </row>
    <row r="1445" spans="1:33">
      <c r="A1445" s="12">
        <v>40214</v>
      </c>
      <c r="B1445" s="14">
        <v>10162.34</v>
      </c>
      <c r="C1445" s="14">
        <v>10166.299999999999</v>
      </c>
      <c r="D1445" s="14">
        <v>10036.33</v>
      </c>
      <c r="E1445" s="15">
        <v>10057.09</v>
      </c>
      <c r="F1445" s="19">
        <f t="shared" si="140"/>
        <v>-2.971933233171816</v>
      </c>
      <c r="G1445" s="19"/>
      <c r="H1445" s="19"/>
      <c r="I1445" s="19"/>
      <c r="J1445" s="19"/>
      <c r="K1445" s="19"/>
      <c r="L1445" s="19"/>
      <c r="M1445" s="19"/>
      <c r="N1445" s="51">
        <f t="shared" si="141"/>
        <v>-26.175534988658644</v>
      </c>
      <c r="O1445" s="51">
        <f t="shared" si="142"/>
        <v>77.719039084464967</v>
      </c>
      <c r="Q1445" s="12">
        <v>40214</v>
      </c>
      <c r="R1445" s="5">
        <v>3255</v>
      </c>
      <c r="S1445" s="5">
        <v>3350</v>
      </c>
      <c r="T1445" s="5">
        <v>3250</v>
      </c>
      <c r="U1445" s="5">
        <v>3315</v>
      </c>
      <c r="V1445" s="5">
        <v>45835400</v>
      </c>
      <c r="W1445" s="3">
        <v>3315</v>
      </c>
      <c r="X1445" s="19">
        <f t="shared" si="143"/>
        <v>1.0558069381598794</v>
      </c>
      <c r="AF1445" s="51">
        <f t="shared" si="145"/>
        <v>1.1778336558199287</v>
      </c>
      <c r="AG1445" s="51">
        <f t="shared" si="144"/>
        <v>1.243880367020723</v>
      </c>
    </row>
    <row r="1446" spans="1:33">
      <c r="A1446" s="12">
        <v>40217</v>
      </c>
      <c r="B1446" s="14">
        <v>10007.469999999999</v>
      </c>
      <c r="C1446" s="14">
        <v>10063.530000000001</v>
      </c>
      <c r="D1446" s="14">
        <v>9942.0499999999993</v>
      </c>
      <c r="E1446" s="15">
        <v>9951.82</v>
      </c>
      <c r="F1446" s="19">
        <f t="shared" si="140"/>
        <v>-1.0577964633604753</v>
      </c>
      <c r="G1446" s="19"/>
      <c r="H1446" s="19"/>
      <c r="I1446" s="19"/>
      <c r="J1446" s="19"/>
      <c r="K1446" s="19"/>
      <c r="L1446" s="19"/>
      <c r="M1446" s="19"/>
      <c r="N1446" s="51">
        <f t="shared" si="141"/>
        <v>-1.1742790937624334</v>
      </c>
      <c r="O1446" s="51">
        <f t="shared" si="142"/>
        <v>1.2388777086348728</v>
      </c>
      <c r="Q1446" s="12">
        <v>40217</v>
      </c>
      <c r="R1446" s="5">
        <v>3335</v>
      </c>
      <c r="S1446" s="5">
        <v>3355</v>
      </c>
      <c r="T1446" s="5">
        <v>3265</v>
      </c>
      <c r="U1446" s="5">
        <v>3280</v>
      </c>
      <c r="V1446" s="5">
        <v>19349000</v>
      </c>
      <c r="W1446" s="3">
        <v>3280</v>
      </c>
      <c r="X1446" s="19">
        <f t="shared" si="143"/>
        <v>-1.0670731707317074</v>
      </c>
      <c r="AF1446" s="51">
        <f t="shared" si="145"/>
        <v>-1.2141031420729103</v>
      </c>
      <c r="AG1446" s="51">
        <f t="shared" si="144"/>
        <v>1.2952117553122779</v>
      </c>
    </row>
    <row r="1447" spans="1:33">
      <c r="A1447" s="12">
        <v>40218</v>
      </c>
      <c r="B1447" s="14">
        <v>9876.61</v>
      </c>
      <c r="C1447" s="14">
        <v>9956.7900000000009</v>
      </c>
      <c r="D1447" s="14">
        <v>9867.39</v>
      </c>
      <c r="E1447" s="15">
        <v>9932.9</v>
      </c>
      <c r="F1447" s="19">
        <f t="shared" si="140"/>
        <v>-0.19047810810538787</v>
      </c>
      <c r="G1447" s="19"/>
      <c r="H1447" s="19"/>
      <c r="I1447" s="19"/>
      <c r="J1447" s="19"/>
      <c r="K1447" s="19"/>
      <c r="L1447" s="19"/>
      <c r="M1447" s="19"/>
      <c r="N1447" s="51">
        <f t="shared" si="141"/>
        <v>-6.6121670463687963E-3</v>
      </c>
      <c r="O1447" s="51">
        <f t="shared" si="142"/>
        <v>1.2410570779610058E-3</v>
      </c>
      <c r="Q1447" s="12">
        <v>40218</v>
      </c>
      <c r="R1447" s="5">
        <v>3265</v>
      </c>
      <c r="S1447" s="5">
        <v>3415</v>
      </c>
      <c r="T1447" s="5">
        <v>3260</v>
      </c>
      <c r="U1447" s="5">
        <v>3375</v>
      </c>
      <c r="V1447" s="5">
        <v>28934300</v>
      </c>
      <c r="W1447" s="3">
        <v>3375</v>
      </c>
      <c r="X1447" s="19">
        <f t="shared" si="143"/>
        <v>2.8148148148148149</v>
      </c>
      <c r="AF1447" s="51">
        <f t="shared" si="145"/>
        <v>22.30865735438995</v>
      </c>
      <c r="AG1447" s="51">
        <f t="shared" si="144"/>
        <v>62.80071342810259</v>
      </c>
    </row>
    <row r="1448" spans="1:33">
      <c r="A1448" s="12">
        <v>40219</v>
      </c>
      <c r="B1448" s="14">
        <v>10024.26</v>
      </c>
      <c r="C1448" s="14">
        <v>10049.870000000001</v>
      </c>
      <c r="D1448" s="14">
        <v>9963.99</v>
      </c>
      <c r="E1448" s="15">
        <v>9963.99</v>
      </c>
      <c r="F1448" s="19">
        <f t="shared" si="140"/>
        <v>0.31202359697270016</v>
      </c>
      <c r="G1448" s="19"/>
      <c r="H1448" s="19"/>
      <c r="I1448" s="19"/>
      <c r="J1448" s="19"/>
      <c r="K1448" s="19"/>
      <c r="L1448" s="19"/>
      <c r="M1448" s="19"/>
      <c r="N1448" s="51">
        <f t="shared" si="141"/>
        <v>3.1198983460651909E-2</v>
      </c>
      <c r="O1448" s="51">
        <f t="shared" si="142"/>
        <v>9.8217134301351143E-3</v>
      </c>
      <c r="Q1448" s="12">
        <v>40219</v>
      </c>
      <c r="R1448" s="5">
        <v>3390</v>
      </c>
      <c r="S1448" s="5">
        <v>3415</v>
      </c>
      <c r="T1448" s="5">
        <v>3330</v>
      </c>
      <c r="U1448" s="5">
        <v>3390</v>
      </c>
      <c r="V1448" s="5">
        <v>18972600</v>
      </c>
      <c r="W1448" s="3">
        <v>3390</v>
      </c>
      <c r="X1448" s="19">
        <f t="shared" si="143"/>
        <v>0.44247787610619471</v>
      </c>
      <c r="AF1448" s="51">
        <f t="shared" si="145"/>
        <v>8.678865919391679E-2</v>
      </c>
      <c r="AG1448" s="51">
        <f t="shared" si="144"/>
        <v>3.842530339824915E-2</v>
      </c>
    </row>
    <row r="1449" spans="1:33">
      <c r="A1449" s="12">
        <v>40221</v>
      </c>
      <c r="B1449" s="14">
        <v>10085.35</v>
      </c>
      <c r="C1449" s="14">
        <v>10099.459999999999</v>
      </c>
      <c r="D1449" s="14">
        <v>10014.5</v>
      </c>
      <c r="E1449" s="15">
        <v>10092.19</v>
      </c>
      <c r="F1449" s="19">
        <f t="shared" si="140"/>
        <v>1.2702892038298994</v>
      </c>
      <c r="G1449" s="19"/>
      <c r="H1449" s="19"/>
      <c r="I1449" s="19"/>
      <c r="J1449" s="19"/>
      <c r="K1449" s="19"/>
      <c r="L1449" s="19"/>
      <c r="M1449" s="19"/>
      <c r="N1449" s="51">
        <f t="shared" si="141"/>
        <v>2.063294999892161</v>
      </c>
      <c r="O1449" s="51">
        <f t="shared" si="142"/>
        <v>2.6267279844645315</v>
      </c>
      <c r="Q1449" s="12">
        <v>40221</v>
      </c>
      <c r="R1449" s="5">
        <v>3420</v>
      </c>
      <c r="S1449" s="5">
        <v>3490</v>
      </c>
      <c r="T1449" s="5">
        <v>3400</v>
      </c>
      <c r="U1449" s="5">
        <v>3460</v>
      </c>
      <c r="V1449" s="5">
        <v>23054400</v>
      </c>
      <c r="W1449" s="3">
        <v>3460</v>
      </c>
      <c r="X1449" s="19">
        <f t="shared" si="143"/>
        <v>2.0231213872832372</v>
      </c>
      <c r="AF1449" s="51">
        <f t="shared" si="145"/>
        <v>8.2839653394559871</v>
      </c>
      <c r="AG1449" s="51">
        <f t="shared" si="144"/>
        <v>16.761685877080065</v>
      </c>
    </row>
    <row r="1450" spans="1:33">
      <c r="A1450" s="12">
        <v>40224</v>
      </c>
      <c r="B1450" s="14">
        <v>10097.82</v>
      </c>
      <c r="C1450" s="14">
        <v>10119.469999999999</v>
      </c>
      <c r="D1450" s="14">
        <v>10012.530000000001</v>
      </c>
      <c r="E1450" s="15">
        <v>10013.299999999999</v>
      </c>
      <c r="F1450" s="19">
        <f t="shared" si="140"/>
        <v>-0.78785215663169228</v>
      </c>
      <c r="G1450" s="19"/>
      <c r="H1450" s="19"/>
      <c r="I1450" s="19"/>
      <c r="J1450" s="19"/>
      <c r="K1450" s="19"/>
      <c r="L1450" s="19"/>
      <c r="M1450" s="19"/>
      <c r="N1450" s="51">
        <f t="shared" si="141"/>
        <v>-0.4838604770521604</v>
      </c>
      <c r="O1450" s="51">
        <f t="shared" si="142"/>
        <v>0.37986288797092849</v>
      </c>
      <c r="Q1450" s="12">
        <v>40224</v>
      </c>
      <c r="R1450" s="5">
        <v>3455</v>
      </c>
      <c r="S1450" s="5">
        <v>3460</v>
      </c>
      <c r="T1450" s="5">
        <v>3350</v>
      </c>
      <c r="U1450" s="5">
        <v>3355</v>
      </c>
      <c r="V1450" s="5">
        <v>15519500</v>
      </c>
      <c r="W1450" s="3">
        <v>3355</v>
      </c>
      <c r="X1450" s="19">
        <f t="shared" si="143"/>
        <v>-3.129657228017884</v>
      </c>
      <c r="AF1450" s="51">
        <f t="shared" si="145"/>
        <v>-30.646355428372647</v>
      </c>
      <c r="AG1450" s="51">
        <f t="shared" si="144"/>
        <v>95.904380753654053</v>
      </c>
    </row>
    <row r="1451" spans="1:33">
      <c r="A1451" s="12">
        <v>40225</v>
      </c>
      <c r="B1451" s="14">
        <v>10044.530000000001</v>
      </c>
      <c r="C1451" s="14">
        <v>10062.27</v>
      </c>
      <c r="D1451" s="14">
        <v>10019.43</v>
      </c>
      <c r="E1451" s="15">
        <v>10034.25</v>
      </c>
      <c r="F1451" s="19">
        <f t="shared" si="140"/>
        <v>0.20878491167751179</v>
      </c>
      <c r="G1451" s="19"/>
      <c r="H1451" s="19"/>
      <c r="I1451" s="19"/>
      <c r="J1451" s="19"/>
      <c r="K1451" s="19"/>
      <c r="L1451" s="19"/>
      <c r="M1451" s="19"/>
      <c r="N1451" s="51">
        <f t="shared" si="141"/>
        <v>9.4702783638288164E-3</v>
      </c>
      <c r="O1451" s="51">
        <f t="shared" si="142"/>
        <v>2.0036275414722915E-3</v>
      </c>
      <c r="Q1451" s="12">
        <v>40225</v>
      </c>
      <c r="R1451" s="5">
        <v>3350</v>
      </c>
      <c r="S1451" s="5">
        <v>3405</v>
      </c>
      <c r="T1451" s="5">
        <v>3350</v>
      </c>
      <c r="U1451" s="5">
        <v>3380</v>
      </c>
      <c r="V1451" s="5">
        <v>9550900</v>
      </c>
      <c r="W1451" s="3">
        <v>3380</v>
      </c>
      <c r="X1451" s="19">
        <f t="shared" si="143"/>
        <v>0.73964497041420119</v>
      </c>
      <c r="AF1451" s="51">
        <f t="shared" si="145"/>
        <v>0.40508071243920507</v>
      </c>
      <c r="AG1451" s="51">
        <f t="shared" si="144"/>
        <v>0.29972439127251244</v>
      </c>
    </row>
    <row r="1452" spans="1:33">
      <c r="A1452" s="12">
        <v>40226</v>
      </c>
      <c r="B1452" s="14">
        <v>10161.719999999999</v>
      </c>
      <c r="C1452" s="14">
        <v>10306.83</v>
      </c>
      <c r="D1452" s="14">
        <v>10150.24</v>
      </c>
      <c r="E1452" s="15">
        <v>10306.83</v>
      </c>
      <c r="F1452" s="19">
        <f t="shared" si="140"/>
        <v>2.6446540788971964</v>
      </c>
      <c r="G1452" s="19"/>
      <c r="H1452" s="19"/>
      <c r="I1452" s="19"/>
      <c r="J1452" s="19"/>
      <c r="K1452" s="19"/>
      <c r="L1452" s="19"/>
      <c r="M1452" s="19"/>
      <c r="N1452" s="51">
        <f t="shared" si="141"/>
        <v>18.555728434492305</v>
      </c>
      <c r="O1452" s="51">
        <f t="shared" si="142"/>
        <v>49.125163699444222</v>
      </c>
      <c r="Q1452" s="12">
        <v>40226</v>
      </c>
      <c r="R1452" s="5">
        <v>3400</v>
      </c>
      <c r="S1452" s="5">
        <v>3410</v>
      </c>
      <c r="T1452" s="5">
        <v>3360</v>
      </c>
      <c r="U1452" s="5">
        <v>3380</v>
      </c>
      <c r="V1452" s="5">
        <v>11468400</v>
      </c>
      <c r="W1452" s="3">
        <v>3380</v>
      </c>
      <c r="X1452" s="19">
        <f t="shared" si="143"/>
        <v>0</v>
      </c>
      <c r="AF1452" s="51">
        <f t="shared" si="145"/>
        <v>1.9205286566845341E-11</v>
      </c>
      <c r="AG1452" s="51">
        <f t="shared" si="144"/>
        <v>5.1431326109964725E-15</v>
      </c>
    </row>
    <row r="1453" spans="1:33">
      <c r="A1453" s="12">
        <v>40227</v>
      </c>
      <c r="B1453" s="14">
        <v>10324.98</v>
      </c>
      <c r="C1453" s="14">
        <v>10340.379999999999</v>
      </c>
      <c r="D1453" s="14">
        <v>10285.049999999999</v>
      </c>
      <c r="E1453" s="15">
        <v>10335.69</v>
      </c>
      <c r="F1453" s="19">
        <f t="shared" si="140"/>
        <v>0.27922664089190541</v>
      </c>
      <c r="G1453" s="19"/>
      <c r="H1453" s="19"/>
      <c r="I1453" s="19"/>
      <c r="J1453" s="19"/>
      <c r="K1453" s="19"/>
      <c r="L1453" s="19"/>
      <c r="M1453" s="19"/>
      <c r="N1453" s="51">
        <f t="shared" si="141"/>
        <v>2.2428585224390733E-2</v>
      </c>
      <c r="O1453" s="51">
        <f t="shared" si="142"/>
        <v>6.3251258745487954E-3</v>
      </c>
      <c r="Q1453" s="12">
        <v>40227</v>
      </c>
      <c r="R1453" s="5">
        <v>3380</v>
      </c>
      <c r="S1453" s="5">
        <v>3420</v>
      </c>
      <c r="T1453" s="5">
        <v>3350</v>
      </c>
      <c r="U1453" s="5">
        <v>3360</v>
      </c>
      <c r="V1453" s="5">
        <v>13337900</v>
      </c>
      <c r="W1453" s="3">
        <v>3360</v>
      </c>
      <c r="X1453" s="19">
        <f t="shared" si="143"/>
        <v>-0.59523809523809523</v>
      </c>
      <c r="AF1453" s="51">
        <f t="shared" si="145"/>
        <v>-0.21061333027499984</v>
      </c>
      <c r="AG1453" s="51">
        <f t="shared" si="144"/>
        <v>0.12530867576779461</v>
      </c>
    </row>
    <row r="1454" spans="1:33">
      <c r="A1454" s="12">
        <v>40228</v>
      </c>
      <c r="B1454" s="14">
        <v>10334.4</v>
      </c>
      <c r="C1454" s="14">
        <v>10354.42</v>
      </c>
      <c r="D1454" s="14">
        <v>10123.58</v>
      </c>
      <c r="E1454" s="15">
        <v>10123.58</v>
      </c>
      <c r="F1454" s="19">
        <f t="shared" si="140"/>
        <v>-2.0952074266218137</v>
      </c>
      <c r="G1454" s="19"/>
      <c r="H1454" s="19"/>
      <c r="I1454" s="19"/>
      <c r="J1454" s="19"/>
      <c r="K1454" s="19"/>
      <c r="L1454" s="19"/>
      <c r="M1454" s="19"/>
      <c r="N1454" s="51">
        <f t="shared" si="141"/>
        <v>-9.1611078151303253</v>
      </c>
      <c r="O1454" s="51">
        <f t="shared" si="142"/>
        <v>19.16890591233091</v>
      </c>
      <c r="Q1454" s="12">
        <v>40228</v>
      </c>
      <c r="R1454" s="5">
        <v>3350</v>
      </c>
      <c r="S1454" s="5">
        <v>3380</v>
      </c>
      <c r="T1454" s="5">
        <v>3300</v>
      </c>
      <c r="U1454" s="5">
        <v>3300</v>
      </c>
      <c r="V1454" s="5">
        <v>14765600</v>
      </c>
      <c r="W1454" s="3">
        <v>3300</v>
      </c>
      <c r="X1454" s="19">
        <f t="shared" si="143"/>
        <v>-1.8181818181818181</v>
      </c>
      <c r="AF1454" s="51">
        <f t="shared" si="145"/>
        <v>-6.0078629528736114</v>
      </c>
      <c r="AG1454" s="51">
        <f t="shared" si="144"/>
        <v>10.921778294836724</v>
      </c>
    </row>
    <row r="1455" spans="1:33">
      <c r="A1455" s="12">
        <v>40231</v>
      </c>
      <c r="B1455" s="14">
        <v>10302.07</v>
      </c>
      <c r="C1455" s="14">
        <v>10449.75</v>
      </c>
      <c r="D1455" s="14">
        <v>10298.15</v>
      </c>
      <c r="E1455" s="15">
        <v>10400.469999999999</v>
      </c>
      <c r="F1455" s="19">
        <f t="shared" si="140"/>
        <v>2.6622835314173248</v>
      </c>
      <c r="G1455" s="19"/>
      <c r="H1455" s="19"/>
      <c r="I1455" s="19"/>
      <c r="J1455" s="19"/>
      <c r="K1455" s="19"/>
      <c r="L1455" s="19"/>
      <c r="M1455" s="19"/>
      <c r="N1455" s="51">
        <f t="shared" si="141"/>
        <v>18.928893404196305</v>
      </c>
      <c r="O1455" s="51">
        <f t="shared" si="142"/>
        <v>50.446801313076293</v>
      </c>
      <c r="Q1455" s="12">
        <v>40231</v>
      </c>
      <c r="R1455" s="5">
        <v>3360</v>
      </c>
      <c r="S1455" s="5">
        <v>3400</v>
      </c>
      <c r="T1455" s="5">
        <v>3320</v>
      </c>
      <c r="U1455" s="5">
        <v>3340</v>
      </c>
      <c r="V1455" s="5">
        <v>14242500</v>
      </c>
      <c r="W1455" s="3">
        <v>3340</v>
      </c>
      <c r="X1455" s="19">
        <f t="shared" si="143"/>
        <v>1.1976047904191618</v>
      </c>
      <c r="AF1455" s="51">
        <f t="shared" si="145"/>
        <v>1.7188258644523156</v>
      </c>
      <c r="AG1455" s="51">
        <f t="shared" si="144"/>
        <v>2.0589343868707779</v>
      </c>
    </row>
    <row r="1456" spans="1:33">
      <c r="A1456" s="12">
        <v>40232</v>
      </c>
      <c r="B1456" s="14">
        <v>10327.64</v>
      </c>
      <c r="C1456" s="14">
        <v>10375.549999999999</v>
      </c>
      <c r="D1456" s="14">
        <v>10280.33</v>
      </c>
      <c r="E1456" s="15">
        <v>10352.1</v>
      </c>
      <c r="F1456" s="19">
        <f t="shared" si="140"/>
        <v>-0.4672481911882515</v>
      </c>
      <c r="G1456" s="19"/>
      <c r="H1456" s="19"/>
      <c r="I1456" s="19"/>
      <c r="J1456" s="19"/>
      <c r="K1456" s="19"/>
      <c r="L1456" s="19"/>
      <c r="M1456" s="19"/>
      <c r="N1456" s="51">
        <f t="shared" si="141"/>
        <v>-0.10019670409814616</v>
      </c>
      <c r="O1456" s="51">
        <f t="shared" si="142"/>
        <v>4.6537664168024392E-2</v>
      </c>
      <c r="Q1456" s="12">
        <v>40232</v>
      </c>
      <c r="R1456" s="5">
        <v>3315</v>
      </c>
      <c r="S1456" s="5">
        <v>3335</v>
      </c>
      <c r="T1456" s="5">
        <v>3300</v>
      </c>
      <c r="U1456" s="5">
        <v>3325</v>
      </c>
      <c r="V1456" s="5">
        <v>8931400</v>
      </c>
      <c r="W1456" s="3">
        <v>3325</v>
      </c>
      <c r="X1456" s="19">
        <f t="shared" si="143"/>
        <v>-0.45112781954887221</v>
      </c>
      <c r="AF1456" s="51">
        <f t="shared" si="145"/>
        <v>-9.1648462386987414E-2</v>
      </c>
      <c r="AG1456" s="51">
        <f t="shared" si="144"/>
        <v>4.1320627749247114E-2</v>
      </c>
    </row>
    <row r="1457" spans="1:33">
      <c r="A1457" s="12">
        <v>40233</v>
      </c>
      <c r="B1457" s="14">
        <v>10205.15</v>
      </c>
      <c r="C1457" s="14">
        <v>10243.200000000001</v>
      </c>
      <c r="D1457" s="14">
        <v>10129.65</v>
      </c>
      <c r="E1457" s="15">
        <v>10198.83</v>
      </c>
      <c r="F1457" s="19">
        <f t="shared" si="140"/>
        <v>-1.5028194410535369</v>
      </c>
      <c r="G1457" s="19"/>
      <c r="H1457" s="19"/>
      <c r="I1457" s="19"/>
      <c r="J1457" s="19"/>
      <c r="K1457" s="19"/>
      <c r="L1457" s="19"/>
      <c r="M1457" s="19"/>
      <c r="N1457" s="51">
        <f t="shared" si="141"/>
        <v>-3.3752313530526621</v>
      </c>
      <c r="O1457" s="51">
        <f t="shared" si="142"/>
        <v>5.062962711391588</v>
      </c>
      <c r="Q1457" s="12">
        <v>40233</v>
      </c>
      <c r="R1457" s="5">
        <v>3260</v>
      </c>
      <c r="S1457" s="5">
        <v>3300</v>
      </c>
      <c r="T1457" s="5">
        <v>3255</v>
      </c>
      <c r="U1457" s="5">
        <v>3275</v>
      </c>
      <c r="V1457" s="5">
        <v>17223100</v>
      </c>
      <c r="W1457" s="3">
        <v>3275</v>
      </c>
      <c r="X1457" s="19">
        <f t="shared" si="143"/>
        <v>-1.5267175572519083</v>
      </c>
      <c r="AF1457" s="51">
        <f t="shared" si="145"/>
        <v>-3.5567025345897165</v>
      </c>
      <c r="AG1457" s="51">
        <f t="shared" si="144"/>
        <v>5.4291277285294308</v>
      </c>
    </row>
    <row r="1458" spans="1:33">
      <c r="A1458" s="12">
        <v>40234</v>
      </c>
      <c r="B1458" s="14">
        <v>10256.1</v>
      </c>
      <c r="C1458" s="14">
        <v>10267.43</v>
      </c>
      <c r="D1458" s="14">
        <v>10087.209999999999</v>
      </c>
      <c r="E1458" s="15">
        <v>10101.959999999999</v>
      </c>
      <c r="F1458" s="19">
        <f t="shared" si="140"/>
        <v>-0.95892282289774278</v>
      </c>
      <c r="G1458" s="19"/>
      <c r="H1458" s="19"/>
      <c r="I1458" s="19"/>
      <c r="J1458" s="19"/>
      <c r="K1458" s="19"/>
      <c r="L1458" s="19"/>
      <c r="M1458" s="19"/>
      <c r="N1458" s="51">
        <f t="shared" si="141"/>
        <v>-0.87410029553927571</v>
      </c>
      <c r="O1458" s="51">
        <f t="shared" si="142"/>
        <v>0.8357602073251712</v>
      </c>
      <c r="Q1458" s="12">
        <v>40234</v>
      </c>
      <c r="R1458" s="5">
        <v>3345</v>
      </c>
      <c r="S1458" s="5">
        <v>3350</v>
      </c>
      <c r="T1458" s="5">
        <v>3260</v>
      </c>
      <c r="U1458" s="5">
        <v>3270</v>
      </c>
      <c r="V1458" s="5">
        <v>17856000</v>
      </c>
      <c r="W1458" s="3">
        <v>3270</v>
      </c>
      <c r="X1458" s="19">
        <f t="shared" si="143"/>
        <v>-0.1529051987767584</v>
      </c>
      <c r="AF1458" s="51">
        <f t="shared" si="145"/>
        <v>-3.5561730623492331E-3</v>
      </c>
      <c r="AG1458" s="51">
        <f t="shared" si="144"/>
        <v>5.4280501382348841E-4</v>
      </c>
    </row>
    <row r="1459" spans="1:33">
      <c r="A1459" s="12">
        <v>40235</v>
      </c>
      <c r="B1459" s="14">
        <v>10107.08</v>
      </c>
      <c r="C1459" s="14">
        <v>10171.219999999999</v>
      </c>
      <c r="D1459" s="14">
        <v>10085.129999999999</v>
      </c>
      <c r="E1459" s="15">
        <v>10126.030000000001</v>
      </c>
      <c r="F1459" s="19">
        <f t="shared" si="140"/>
        <v>0.23770421379357484</v>
      </c>
      <c r="G1459" s="19"/>
      <c r="H1459" s="19"/>
      <c r="I1459" s="19"/>
      <c r="J1459" s="19"/>
      <c r="K1459" s="19"/>
      <c r="L1459" s="19"/>
      <c r="M1459" s="19"/>
      <c r="N1459" s="51">
        <f t="shared" si="141"/>
        <v>1.3908737607544519E-2</v>
      </c>
      <c r="O1459" s="51">
        <f t="shared" si="142"/>
        <v>3.3449036991752513E-3</v>
      </c>
      <c r="Q1459" s="12">
        <v>40235</v>
      </c>
      <c r="R1459" s="5">
        <v>3300</v>
      </c>
      <c r="S1459" s="5">
        <v>3355</v>
      </c>
      <c r="T1459" s="5">
        <v>3300</v>
      </c>
      <c r="U1459" s="5">
        <v>3330</v>
      </c>
      <c r="V1459" s="5">
        <v>15276200</v>
      </c>
      <c r="W1459" s="3">
        <v>3330</v>
      </c>
      <c r="X1459" s="19">
        <f t="shared" si="143"/>
        <v>1.8018018018018018</v>
      </c>
      <c r="AF1459" s="51">
        <f t="shared" si="145"/>
        <v>5.8521396460572861</v>
      </c>
      <c r="AG1459" s="51">
        <f t="shared" si="144"/>
        <v>10.545962948516143</v>
      </c>
    </row>
    <row r="1460" spans="1:33">
      <c r="A1460" s="12">
        <v>40238</v>
      </c>
      <c r="B1460" s="14">
        <v>10128.73</v>
      </c>
      <c r="C1460" s="14">
        <v>10215.15</v>
      </c>
      <c r="D1460" s="14">
        <v>10116.86</v>
      </c>
      <c r="E1460" s="15">
        <v>10172.06</v>
      </c>
      <c r="F1460" s="19">
        <f t="shared" si="140"/>
        <v>0.45251404336976814</v>
      </c>
      <c r="G1460" s="19"/>
      <c r="H1460" s="19"/>
      <c r="I1460" s="19"/>
      <c r="J1460" s="19"/>
      <c r="K1460" s="19"/>
      <c r="L1460" s="19"/>
      <c r="M1460" s="19"/>
      <c r="N1460" s="51">
        <f t="shared" si="141"/>
        <v>9.43823295043386E-2</v>
      </c>
      <c r="O1460" s="51">
        <f t="shared" si="142"/>
        <v>4.297220012547609E-2</v>
      </c>
      <c r="Q1460" s="12">
        <v>40238</v>
      </c>
      <c r="R1460" s="5">
        <v>3330</v>
      </c>
      <c r="S1460" s="5">
        <v>3330</v>
      </c>
      <c r="T1460" s="5">
        <v>3285</v>
      </c>
      <c r="U1460" s="5">
        <v>3295</v>
      </c>
      <c r="V1460" s="5">
        <v>10351400</v>
      </c>
      <c r="W1460" s="3">
        <v>3295</v>
      </c>
      <c r="X1460" s="19">
        <f t="shared" si="143"/>
        <v>-1.062215477996965</v>
      </c>
      <c r="AF1460" s="51">
        <f t="shared" si="145"/>
        <v>-1.1975933111483046</v>
      </c>
      <c r="AG1460" s="51">
        <f t="shared" si="144"/>
        <v>1.2717814386482174</v>
      </c>
    </row>
    <row r="1461" spans="1:33">
      <c r="A1461" s="12">
        <v>40239</v>
      </c>
      <c r="B1461" s="14">
        <v>10199.19</v>
      </c>
      <c r="C1461" s="14">
        <v>10238.959999999999</v>
      </c>
      <c r="D1461" s="14">
        <v>10150.299999999999</v>
      </c>
      <c r="E1461" s="15">
        <v>10221.84</v>
      </c>
      <c r="F1461" s="19">
        <f t="shared" si="140"/>
        <v>0.48699647030280907</v>
      </c>
      <c r="G1461" s="19"/>
      <c r="H1461" s="19"/>
      <c r="I1461" s="19"/>
      <c r="J1461" s="19"/>
      <c r="K1461" s="19"/>
      <c r="L1461" s="19"/>
      <c r="M1461" s="19"/>
      <c r="N1461" s="51">
        <f t="shared" si="141"/>
        <v>0.11749178365507976</v>
      </c>
      <c r="O1461" s="51">
        <f t="shared" si="142"/>
        <v>5.754531820467583E-2</v>
      </c>
      <c r="Q1461" s="12">
        <v>40239</v>
      </c>
      <c r="R1461" s="5">
        <v>3285</v>
      </c>
      <c r="S1461" s="5">
        <v>3320</v>
      </c>
      <c r="T1461" s="5">
        <v>3280</v>
      </c>
      <c r="U1461" s="5">
        <v>3315</v>
      </c>
      <c r="V1461" s="5">
        <v>7725700</v>
      </c>
      <c r="W1461" s="3">
        <v>3315</v>
      </c>
      <c r="X1461" s="19">
        <f t="shared" si="143"/>
        <v>0.60331825037707398</v>
      </c>
      <c r="AF1461" s="51">
        <f t="shared" si="145"/>
        <v>0.21989612563156527</v>
      </c>
      <c r="AG1461" s="51">
        <f t="shared" si="144"/>
        <v>0.13272623346933035</v>
      </c>
    </row>
    <row r="1462" spans="1:33">
      <c r="A1462" s="12">
        <v>40240</v>
      </c>
      <c r="B1462" s="14">
        <v>10193.950000000001</v>
      </c>
      <c r="C1462" s="14">
        <v>10274.09</v>
      </c>
      <c r="D1462" s="14">
        <v>10186.68</v>
      </c>
      <c r="E1462" s="15">
        <v>10253.14</v>
      </c>
      <c r="F1462" s="19">
        <f t="shared" si="140"/>
        <v>0.30527233608435339</v>
      </c>
      <c r="G1462" s="19"/>
      <c r="H1462" s="19"/>
      <c r="I1462" s="19"/>
      <c r="J1462" s="19"/>
      <c r="K1462" s="19"/>
      <c r="L1462" s="19"/>
      <c r="M1462" s="19"/>
      <c r="N1462" s="51">
        <f t="shared" si="141"/>
        <v>2.9234480061631003E-2</v>
      </c>
      <c r="O1462" s="51">
        <f t="shared" si="142"/>
        <v>9.0059009408282511E-3</v>
      </c>
      <c r="Q1462" s="12">
        <v>40240</v>
      </c>
      <c r="R1462" s="5">
        <v>3330</v>
      </c>
      <c r="S1462" s="5">
        <v>3430</v>
      </c>
      <c r="T1462" s="5">
        <v>3320</v>
      </c>
      <c r="U1462" s="5">
        <v>3420</v>
      </c>
      <c r="V1462" s="5">
        <v>19797300</v>
      </c>
      <c r="W1462" s="3">
        <v>3420</v>
      </c>
      <c r="X1462" s="19">
        <f t="shared" si="143"/>
        <v>3.070175438596491</v>
      </c>
      <c r="AF1462" s="51">
        <f t="shared" si="145"/>
        <v>28.946977184313852</v>
      </c>
      <c r="AG1462" s="51">
        <f t="shared" si="144"/>
        <v>88.880050308373669</v>
      </c>
    </row>
    <row r="1463" spans="1:33">
      <c r="A1463" s="12">
        <v>40241</v>
      </c>
      <c r="B1463" s="14">
        <v>10255.69</v>
      </c>
      <c r="C1463" s="14">
        <v>10263.48</v>
      </c>
      <c r="D1463" s="14">
        <v>10134.370000000001</v>
      </c>
      <c r="E1463" s="15">
        <v>10145.719999999999</v>
      </c>
      <c r="F1463" s="19">
        <f t="shared" si="140"/>
        <v>-1.0587715805285389</v>
      </c>
      <c r="G1463" s="19"/>
      <c r="H1463" s="19"/>
      <c r="I1463" s="19"/>
      <c r="J1463" s="19"/>
      <c r="K1463" s="19"/>
      <c r="L1463" s="19"/>
      <c r="M1463" s="19"/>
      <c r="N1463" s="51">
        <f t="shared" si="141"/>
        <v>-1.1775381632562509</v>
      </c>
      <c r="O1463" s="51">
        <f t="shared" si="142"/>
        <v>1.2434643014445039</v>
      </c>
      <c r="Q1463" s="12">
        <v>40241</v>
      </c>
      <c r="R1463" s="5">
        <v>3410</v>
      </c>
      <c r="S1463" s="5">
        <v>3420</v>
      </c>
      <c r="T1463" s="5">
        <v>3360</v>
      </c>
      <c r="U1463" s="5">
        <v>3375</v>
      </c>
      <c r="V1463" s="5">
        <v>10698000</v>
      </c>
      <c r="W1463" s="3">
        <v>3375</v>
      </c>
      <c r="X1463" s="19">
        <f t="shared" si="143"/>
        <v>-1.3333333333333335</v>
      </c>
      <c r="AF1463" s="51">
        <f t="shared" si="145"/>
        <v>-2.3689424025247505</v>
      </c>
      <c r="AG1463" s="51">
        <f t="shared" si="144"/>
        <v>3.1579554725778216</v>
      </c>
    </row>
    <row r="1464" spans="1:33">
      <c r="A1464" s="12">
        <v>40242</v>
      </c>
      <c r="B1464" s="14">
        <v>10254.61</v>
      </c>
      <c r="C1464" s="14">
        <v>10376.41</v>
      </c>
      <c r="D1464" s="14">
        <v>10254.61</v>
      </c>
      <c r="E1464" s="15">
        <v>10368.959999999999</v>
      </c>
      <c r="F1464" s="19">
        <f t="shared" si="140"/>
        <v>2.1529642317069388</v>
      </c>
      <c r="G1464" s="19"/>
      <c r="H1464" s="19"/>
      <c r="I1464" s="19"/>
      <c r="J1464" s="19"/>
      <c r="K1464" s="19"/>
      <c r="L1464" s="19"/>
      <c r="M1464" s="19"/>
      <c r="N1464" s="51">
        <f t="shared" si="141"/>
        <v>10.018318189471447</v>
      </c>
      <c r="O1464" s="51">
        <f t="shared" si="142"/>
        <v>21.596983416117034</v>
      </c>
      <c r="Q1464" s="12">
        <v>40242</v>
      </c>
      <c r="R1464" s="5">
        <v>3390</v>
      </c>
      <c r="S1464" s="5">
        <v>3410</v>
      </c>
      <c r="T1464" s="5">
        <v>3380</v>
      </c>
      <c r="U1464" s="5">
        <v>3395</v>
      </c>
      <c r="V1464" s="5">
        <v>10791200</v>
      </c>
      <c r="W1464" s="3">
        <v>3395</v>
      </c>
      <c r="X1464" s="19">
        <f t="shared" si="143"/>
        <v>0.5891016200294551</v>
      </c>
      <c r="AF1464" s="51">
        <f t="shared" si="145"/>
        <v>0.20472118655276883</v>
      </c>
      <c r="AG1464" s="51">
        <f t="shared" si="144"/>
        <v>0.12065640652658045</v>
      </c>
    </row>
    <row r="1465" spans="1:33">
      <c r="A1465" s="12">
        <v>40245</v>
      </c>
      <c r="B1465" s="14">
        <v>10538.12</v>
      </c>
      <c r="C1465" s="14">
        <v>10586.97</v>
      </c>
      <c r="D1465" s="14">
        <v>10514.28</v>
      </c>
      <c r="E1465" s="15">
        <v>10585.92</v>
      </c>
      <c r="F1465" s="19">
        <f t="shared" si="140"/>
        <v>2.0495148272422323</v>
      </c>
      <c r="G1465" s="19"/>
      <c r="H1465" s="19"/>
      <c r="I1465" s="19"/>
      <c r="J1465" s="19"/>
      <c r="K1465" s="19"/>
      <c r="L1465" s="19"/>
      <c r="M1465" s="19"/>
      <c r="N1465" s="51">
        <f t="shared" si="141"/>
        <v>8.6441547268344756</v>
      </c>
      <c r="O1465" s="51">
        <f t="shared" si="142"/>
        <v>17.740398698794063</v>
      </c>
      <c r="Q1465" s="12">
        <v>40245</v>
      </c>
      <c r="R1465" s="5">
        <v>3480</v>
      </c>
      <c r="S1465" s="5">
        <v>3520</v>
      </c>
      <c r="T1465" s="5">
        <v>3460</v>
      </c>
      <c r="U1465" s="5">
        <v>3515</v>
      </c>
      <c r="V1465" s="5">
        <v>15671500</v>
      </c>
      <c r="W1465" s="3">
        <v>3515</v>
      </c>
      <c r="X1465" s="19">
        <f t="shared" si="143"/>
        <v>3.4139402560455197</v>
      </c>
      <c r="AF1465" s="51">
        <f t="shared" si="145"/>
        <v>39.79879723562258</v>
      </c>
      <c r="AG1465" s="51">
        <f t="shared" si="144"/>
        <v>135.88137405340385</v>
      </c>
    </row>
    <row r="1466" spans="1:33">
      <c r="A1466" s="12">
        <v>40246</v>
      </c>
      <c r="B1466" s="14">
        <v>10567.32</v>
      </c>
      <c r="C1466" s="14">
        <v>10593.27</v>
      </c>
      <c r="D1466" s="14">
        <v>10542.81</v>
      </c>
      <c r="E1466" s="15">
        <v>10567.65</v>
      </c>
      <c r="F1466" s="19">
        <f t="shared" si="140"/>
        <v>-0.17288611943053031</v>
      </c>
      <c r="G1466" s="19"/>
      <c r="H1466" s="19"/>
      <c r="I1466" s="19"/>
      <c r="J1466" s="19"/>
      <c r="K1466" s="19"/>
      <c r="L1466" s="19"/>
      <c r="M1466" s="19"/>
      <c r="N1466" s="51">
        <f t="shared" si="141"/>
        <v>-4.9217577474271485E-3</v>
      </c>
      <c r="O1466" s="51">
        <f t="shared" si="142"/>
        <v>8.3719567894223695E-4</v>
      </c>
      <c r="Q1466" s="12">
        <v>40246</v>
      </c>
      <c r="R1466" s="5">
        <v>3510</v>
      </c>
      <c r="S1466" s="5">
        <v>3530</v>
      </c>
      <c r="T1466" s="5">
        <v>3485</v>
      </c>
      <c r="U1466" s="5">
        <v>3495</v>
      </c>
      <c r="V1466" s="5">
        <v>9686400</v>
      </c>
      <c r="W1466" s="3">
        <v>3495</v>
      </c>
      <c r="X1466" s="19">
        <f t="shared" si="143"/>
        <v>-0.57224606580829751</v>
      </c>
      <c r="AF1466" s="51">
        <f t="shared" si="145"/>
        <v>-0.18712791777547244</v>
      </c>
      <c r="AG1466" s="51">
        <f t="shared" si="144"/>
        <v>0.10703310231378792</v>
      </c>
    </row>
    <row r="1467" spans="1:33">
      <c r="A1467" s="12">
        <v>40247</v>
      </c>
      <c r="B1467" s="14">
        <v>10555.85</v>
      </c>
      <c r="C1467" s="14">
        <v>10588.69</v>
      </c>
      <c r="D1467" s="14">
        <v>10547.34</v>
      </c>
      <c r="E1467" s="15">
        <v>10563.92</v>
      </c>
      <c r="F1467" s="19">
        <f t="shared" si="140"/>
        <v>-3.530886261917511E-2</v>
      </c>
      <c r="G1467" s="19"/>
      <c r="H1467" s="19"/>
      <c r="I1467" s="19"/>
      <c r="J1467" s="19"/>
      <c r="K1467" s="19"/>
      <c r="L1467" s="19"/>
      <c r="M1467" s="19"/>
      <c r="N1467" s="51">
        <f t="shared" si="141"/>
        <v>-3.440326426624388E-5</v>
      </c>
      <c r="O1467" s="51">
        <f t="shared" si="142"/>
        <v>1.1189212846243424E-6</v>
      </c>
      <c r="Q1467" s="12">
        <v>40247</v>
      </c>
      <c r="R1467" s="5">
        <v>3475</v>
      </c>
      <c r="S1467" s="5">
        <v>3485</v>
      </c>
      <c r="T1467" s="5">
        <v>3435</v>
      </c>
      <c r="U1467" s="5">
        <v>3445</v>
      </c>
      <c r="V1467" s="5">
        <v>9175600</v>
      </c>
      <c r="W1467" s="3">
        <v>3445</v>
      </c>
      <c r="X1467" s="19">
        <f t="shared" si="143"/>
        <v>-1.4513788098693758</v>
      </c>
      <c r="AF1467" s="51">
        <f t="shared" si="145"/>
        <v>-3.0556380797014211</v>
      </c>
      <c r="AG1467" s="51">
        <f t="shared" si="144"/>
        <v>4.4340700664932609</v>
      </c>
    </row>
    <row r="1468" spans="1:33">
      <c r="A1468" s="12">
        <v>40248</v>
      </c>
      <c r="B1468" s="14">
        <v>10627.99</v>
      </c>
      <c r="C1468" s="14">
        <v>10664.95</v>
      </c>
      <c r="D1468" s="14">
        <v>10588.86</v>
      </c>
      <c r="E1468" s="15">
        <v>10664.95</v>
      </c>
      <c r="F1468" s="19">
        <f t="shared" si="140"/>
        <v>0.94730870749511853</v>
      </c>
      <c r="G1468" s="19"/>
      <c r="H1468" s="19"/>
      <c r="I1468" s="19"/>
      <c r="J1468" s="19"/>
      <c r="K1468" s="19"/>
      <c r="L1468" s="19"/>
      <c r="M1468" s="19"/>
      <c r="N1468" s="51">
        <f t="shared" si="141"/>
        <v>0.85762919115219594</v>
      </c>
      <c r="O1468" s="51">
        <f t="shared" si="142"/>
        <v>0.81482824136806875</v>
      </c>
      <c r="Q1468" s="12">
        <v>40248</v>
      </c>
      <c r="R1468" s="5">
        <v>3450</v>
      </c>
      <c r="S1468" s="5">
        <v>3465</v>
      </c>
      <c r="T1468" s="5">
        <v>3430</v>
      </c>
      <c r="U1468" s="5">
        <v>3460</v>
      </c>
      <c r="V1468" s="5">
        <v>6927000</v>
      </c>
      <c r="W1468" s="3">
        <v>3460</v>
      </c>
      <c r="X1468" s="19">
        <f t="shared" si="143"/>
        <v>0.43352601156069359</v>
      </c>
      <c r="AF1468" s="51">
        <f t="shared" si="145"/>
        <v>8.1630047587178636E-2</v>
      </c>
      <c r="AG1468" s="51">
        <f t="shared" si="144"/>
        <v>3.5410609297396679E-2</v>
      </c>
    </row>
    <row r="1469" spans="1:33">
      <c r="A1469" s="12">
        <v>40249</v>
      </c>
      <c r="B1469" s="14">
        <v>10777.49</v>
      </c>
      <c r="C1469" s="14">
        <v>10777.49</v>
      </c>
      <c r="D1469" s="14">
        <v>10699.3</v>
      </c>
      <c r="E1469" s="15">
        <v>10751.26</v>
      </c>
      <c r="F1469" s="19">
        <f t="shared" si="140"/>
        <v>0.8027896265181893</v>
      </c>
      <c r="G1469" s="19"/>
      <c r="H1469" s="19"/>
      <c r="I1469" s="19"/>
      <c r="J1469" s="19"/>
      <c r="K1469" s="19"/>
      <c r="L1469" s="19"/>
      <c r="M1469" s="19"/>
      <c r="N1469" s="51">
        <f t="shared" si="141"/>
        <v>0.52277836538900846</v>
      </c>
      <c r="O1469" s="51">
        <f t="shared" si="142"/>
        <v>0.4211370739162707</v>
      </c>
      <c r="Q1469" s="12">
        <v>40249</v>
      </c>
      <c r="R1469" s="5">
        <v>3470</v>
      </c>
      <c r="S1469" s="5">
        <v>3485</v>
      </c>
      <c r="T1469" s="5">
        <v>3455</v>
      </c>
      <c r="U1469" s="5">
        <v>3475</v>
      </c>
      <c r="V1469" s="5">
        <v>13710700</v>
      </c>
      <c r="W1469" s="3">
        <v>3475</v>
      </c>
      <c r="X1469" s="19">
        <f t="shared" si="143"/>
        <v>0.43165467625899279</v>
      </c>
      <c r="AF1469" s="51">
        <f t="shared" si="145"/>
        <v>8.0578171159558579E-2</v>
      </c>
      <c r="AG1469" s="51">
        <f t="shared" si="144"/>
        <v>3.4803523038693482E-2</v>
      </c>
    </row>
    <row r="1470" spans="1:33">
      <c r="A1470" s="12">
        <v>40252</v>
      </c>
      <c r="B1470" s="14">
        <v>10802.11</v>
      </c>
      <c r="C1470" s="14">
        <v>10808.84</v>
      </c>
      <c r="D1470" s="14">
        <v>10708.97</v>
      </c>
      <c r="E1470" s="15">
        <v>10751.98</v>
      </c>
      <c r="F1470" s="19">
        <f t="shared" si="140"/>
        <v>6.6964410275999874E-3</v>
      </c>
      <c r="G1470" s="19"/>
      <c r="H1470" s="19"/>
      <c r="I1470" s="19"/>
      <c r="J1470" s="19"/>
      <c r="K1470" s="19"/>
      <c r="L1470" s="19"/>
      <c r="M1470" s="19"/>
      <c r="N1470" s="51">
        <f t="shared" si="141"/>
        <v>8.524050914957808E-7</v>
      </c>
      <c r="O1470" s="51">
        <f t="shared" si="142"/>
        <v>8.0821712228365368E-9</v>
      </c>
      <c r="Q1470" s="12">
        <v>40252</v>
      </c>
      <c r="R1470" s="5">
        <v>3490</v>
      </c>
      <c r="S1470" s="5">
        <v>3530</v>
      </c>
      <c r="T1470" s="5">
        <v>3485</v>
      </c>
      <c r="U1470" s="5">
        <v>3505</v>
      </c>
      <c r="V1470" s="5">
        <v>8170000</v>
      </c>
      <c r="W1470" s="3">
        <v>3505</v>
      </c>
      <c r="X1470" s="19">
        <f t="shared" si="143"/>
        <v>0.85592011412268187</v>
      </c>
      <c r="AF1470" s="51">
        <f t="shared" si="145"/>
        <v>0.62763517607597252</v>
      </c>
      <c r="AG1470" s="51">
        <f t="shared" si="144"/>
        <v>0.53737365082495381</v>
      </c>
    </row>
    <row r="1471" spans="1:33">
      <c r="A1471" s="12">
        <v>40253</v>
      </c>
      <c r="B1471" s="14">
        <v>10718.63</v>
      </c>
      <c r="C1471" s="14">
        <v>10776.52</v>
      </c>
      <c r="D1471" s="14">
        <v>10716.2</v>
      </c>
      <c r="E1471" s="15">
        <v>10721.71</v>
      </c>
      <c r="F1471" s="19">
        <f t="shared" si="140"/>
        <v>-0.28232436803458066</v>
      </c>
      <c r="G1471" s="19"/>
      <c r="H1471" s="19"/>
      <c r="I1471" s="19"/>
      <c r="J1471" s="19"/>
      <c r="K1471" s="19"/>
      <c r="L1471" s="19"/>
      <c r="M1471" s="19"/>
      <c r="N1471" s="51">
        <f t="shared" si="141"/>
        <v>-2.184379827471198E-2</v>
      </c>
      <c r="O1471" s="51">
        <f t="shared" si="142"/>
        <v>6.1061979104943386E-3</v>
      </c>
      <c r="Q1471" s="12">
        <v>40253</v>
      </c>
      <c r="R1471" s="5">
        <v>3525</v>
      </c>
      <c r="S1471" s="5">
        <v>3580</v>
      </c>
      <c r="T1471" s="5">
        <v>3520</v>
      </c>
      <c r="U1471" s="5">
        <v>3550</v>
      </c>
      <c r="V1471" s="5">
        <v>12115600</v>
      </c>
      <c r="W1471" s="3">
        <v>3550</v>
      </c>
      <c r="X1471" s="19">
        <f t="shared" si="143"/>
        <v>1.267605633802817</v>
      </c>
      <c r="AF1471" s="51">
        <f t="shared" si="145"/>
        <v>2.0381103935955145</v>
      </c>
      <c r="AG1471" s="51">
        <f t="shared" si="144"/>
        <v>2.5840660186199282</v>
      </c>
    </row>
    <row r="1472" spans="1:33">
      <c r="A1472" s="12">
        <v>40254</v>
      </c>
      <c r="B1472" s="14">
        <v>10789.24</v>
      </c>
      <c r="C1472" s="14">
        <v>10864.3</v>
      </c>
      <c r="D1472" s="14">
        <v>10761.89</v>
      </c>
      <c r="E1472" s="15">
        <v>10846.98</v>
      </c>
      <c r="F1472" s="19">
        <f t="shared" si="140"/>
        <v>1.1548836634713113</v>
      </c>
      <c r="G1472" s="19"/>
      <c r="H1472" s="19"/>
      <c r="I1472" s="19"/>
      <c r="J1472" s="19"/>
      <c r="K1472" s="19"/>
      <c r="L1472" s="19"/>
      <c r="M1472" s="19"/>
      <c r="N1472" s="51">
        <f t="shared" si="141"/>
        <v>1.5515044349687543</v>
      </c>
      <c r="O1472" s="51">
        <f t="shared" si="142"/>
        <v>1.7961283251828382</v>
      </c>
      <c r="Q1472" s="12">
        <v>40254</v>
      </c>
      <c r="R1472" s="5">
        <v>3580</v>
      </c>
      <c r="S1472" s="5">
        <v>3600</v>
      </c>
      <c r="T1472" s="5">
        <v>3560</v>
      </c>
      <c r="U1472" s="5">
        <v>3580</v>
      </c>
      <c r="V1472" s="5">
        <v>10244400</v>
      </c>
      <c r="W1472" s="3">
        <v>3580</v>
      </c>
      <c r="X1472" s="19">
        <f t="shared" si="143"/>
        <v>0.83798882681564246</v>
      </c>
      <c r="AF1472" s="51">
        <f t="shared" si="145"/>
        <v>0.58902127677254379</v>
      </c>
      <c r="AG1472" s="51">
        <f t="shared" si="144"/>
        <v>0.49375098726716005</v>
      </c>
    </row>
    <row r="1473" spans="1:33">
      <c r="A1473" s="12">
        <v>40255</v>
      </c>
      <c r="B1473" s="14">
        <v>10841.71</v>
      </c>
      <c r="C1473" s="14">
        <v>10845.73</v>
      </c>
      <c r="D1473" s="14">
        <v>10731.66</v>
      </c>
      <c r="E1473" s="15">
        <v>10744.03</v>
      </c>
      <c r="F1473" s="19">
        <f t="shared" si="140"/>
        <v>-0.95820655750215611</v>
      </c>
      <c r="G1473" s="19"/>
      <c r="H1473" s="19"/>
      <c r="I1473" s="19"/>
      <c r="J1473" s="19"/>
      <c r="K1473" s="19"/>
      <c r="L1473" s="19"/>
      <c r="M1473" s="19"/>
      <c r="N1473" s="51">
        <f t="shared" si="141"/>
        <v>-0.87213733898104751</v>
      </c>
      <c r="O1473" s="51">
        <f t="shared" si="142"/>
        <v>0.83325866884745581</v>
      </c>
      <c r="Q1473" s="12">
        <v>40255</v>
      </c>
      <c r="R1473" s="5">
        <v>3585</v>
      </c>
      <c r="S1473" s="5">
        <v>3600</v>
      </c>
      <c r="T1473" s="5">
        <v>3530</v>
      </c>
      <c r="U1473" s="5">
        <v>3530</v>
      </c>
      <c r="V1473" s="5">
        <v>9251000</v>
      </c>
      <c r="W1473" s="3">
        <v>3530</v>
      </c>
      <c r="X1473" s="19">
        <f t="shared" si="143"/>
        <v>-1.41643059490085</v>
      </c>
      <c r="AF1473" s="51">
        <f t="shared" si="145"/>
        <v>-2.8401386607758163</v>
      </c>
      <c r="AG1473" s="51">
        <f t="shared" si="144"/>
        <v>4.0220987101286756</v>
      </c>
    </row>
    <row r="1474" spans="1:33">
      <c r="A1474" s="12">
        <v>40256</v>
      </c>
      <c r="B1474" s="14">
        <v>10785.88</v>
      </c>
      <c r="C1474" s="14">
        <v>10826.76</v>
      </c>
      <c r="D1474" s="14">
        <v>10775.57</v>
      </c>
      <c r="E1474" s="15">
        <v>10824.72</v>
      </c>
      <c r="F1474" s="19">
        <f t="shared" si="140"/>
        <v>0.74542343820439416</v>
      </c>
      <c r="G1474" s="19"/>
      <c r="H1474" s="19"/>
      <c r="I1474" s="19"/>
      <c r="J1474" s="19"/>
      <c r="K1474" s="19"/>
      <c r="L1474" s="19"/>
      <c r="M1474" s="19"/>
      <c r="N1474" s="51">
        <f t="shared" si="141"/>
        <v>0.41885923651932938</v>
      </c>
      <c r="O1474" s="51">
        <f t="shared" si="142"/>
        <v>0.31339408526309737</v>
      </c>
      <c r="Q1474" s="12">
        <v>40256</v>
      </c>
      <c r="R1474" s="5">
        <v>3550</v>
      </c>
      <c r="S1474" s="5">
        <v>3605</v>
      </c>
      <c r="T1474" s="5">
        <v>3540</v>
      </c>
      <c r="U1474" s="5">
        <v>3600</v>
      </c>
      <c r="V1474" s="5">
        <v>10058300</v>
      </c>
      <c r="W1474" s="3">
        <v>3600</v>
      </c>
      <c r="X1474" s="19">
        <f t="shared" si="143"/>
        <v>1.9444444444444444</v>
      </c>
      <c r="AF1474" s="51">
        <f t="shared" si="145"/>
        <v>7.3547183232710971</v>
      </c>
      <c r="AG1474" s="51">
        <f t="shared" si="144"/>
        <v>14.302810761187848</v>
      </c>
    </row>
    <row r="1475" spans="1:33">
      <c r="A1475" s="12">
        <v>40260</v>
      </c>
      <c r="B1475" s="14">
        <v>10793.05</v>
      </c>
      <c r="C1475" s="14">
        <v>10817.78</v>
      </c>
      <c r="D1475" s="14">
        <v>10766.65</v>
      </c>
      <c r="E1475" s="15">
        <v>10774.15</v>
      </c>
      <c r="F1475" s="19">
        <f t="shared" si="140"/>
        <v>-0.46936417257973678</v>
      </c>
      <c r="G1475" s="19"/>
      <c r="H1475" s="19"/>
      <c r="I1475" s="19"/>
      <c r="J1475" s="19"/>
      <c r="K1475" s="19"/>
      <c r="L1475" s="19"/>
      <c r="M1475" s="19"/>
      <c r="N1475" s="51">
        <f t="shared" si="141"/>
        <v>-0.10157236827439596</v>
      </c>
      <c r="O1475" s="51">
        <f t="shared" si="142"/>
        <v>4.7391534552323596E-2</v>
      </c>
      <c r="Q1475" s="12">
        <v>40260</v>
      </c>
      <c r="R1475" s="5">
        <v>3610</v>
      </c>
      <c r="S1475" s="5">
        <v>3680</v>
      </c>
      <c r="T1475" s="5">
        <v>3610</v>
      </c>
      <c r="U1475" s="5">
        <v>3660</v>
      </c>
      <c r="V1475" s="5">
        <v>10912500</v>
      </c>
      <c r="W1475" s="3">
        <v>3660</v>
      </c>
      <c r="X1475" s="19">
        <f t="shared" si="143"/>
        <v>1.639344262295082</v>
      </c>
      <c r="AF1475" s="51">
        <f t="shared" si="145"/>
        <v>4.4078145305143419</v>
      </c>
      <c r="AG1475" s="51">
        <f t="shared" si="144"/>
        <v>7.2271058626916931</v>
      </c>
    </row>
    <row r="1476" spans="1:33">
      <c r="A1476" s="12">
        <v>40261</v>
      </c>
      <c r="B1476" s="14">
        <v>10829.36</v>
      </c>
      <c r="C1476" s="14">
        <v>10880.62</v>
      </c>
      <c r="D1476" s="14">
        <v>10769.18</v>
      </c>
      <c r="E1476" s="15">
        <v>10815.03</v>
      </c>
      <c r="F1476" s="19">
        <f t="shared" si="140"/>
        <v>0.37799247898527338</v>
      </c>
      <c r="G1476" s="19"/>
      <c r="H1476" s="19"/>
      <c r="I1476" s="19"/>
      <c r="J1476" s="19"/>
      <c r="K1476" s="19"/>
      <c r="L1476" s="19"/>
      <c r="M1476" s="19"/>
      <c r="N1476" s="51">
        <f t="shared" si="141"/>
        <v>5.5209566242020211E-2</v>
      </c>
      <c r="O1476" s="51">
        <f t="shared" si="142"/>
        <v>2.1022568686638703E-2</v>
      </c>
      <c r="Q1476" s="12">
        <v>40261</v>
      </c>
      <c r="R1476" s="5">
        <v>3710</v>
      </c>
      <c r="S1476" s="5">
        <v>3720</v>
      </c>
      <c r="T1476" s="5">
        <v>3690</v>
      </c>
      <c r="U1476" s="5">
        <v>3715</v>
      </c>
      <c r="V1476" s="5">
        <v>11879300</v>
      </c>
      <c r="W1476" s="3">
        <v>3715</v>
      </c>
      <c r="X1476" s="19">
        <f t="shared" si="143"/>
        <v>1.4804845222072678</v>
      </c>
      <c r="AF1476" s="51">
        <f t="shared" si="145"/>
        <v>3.2467381583313131</v>
      </c>
      <c r="AG1476" s="51">
        <f t="shared" si="144"/>
        <v>4.8076150602564525</v>
      </c>
    </row>
    <row r="1477" spans="1:33">
      <c r="A1477" s="12">
        <v>40262</v>
      </c>
      <c r="B1477" s="14">
        <v>10857.81</v>
      </c>
      <c r="C1477" s="14">
        <v>10872.45</v>
      </c>
      <c r="D1477" s="14">
        <v>10808.71</v>
      </c>
      <c r="E1477" s="15">
        <v>10828.85</v>
      </c>
      <c r="F1477" s="19">
        <f t="shared" si="140"/>
        <v>0.12762204666238527</v>
      </c>
      <c r="G1477" s="19"/>
      <c r="H1477" s="19"/>
      <c r="I1477" s="19"/>
      <c r="J1477" s="19"/>
      <c r="K1477" s="19"/>
      <c r="L1477" s="19"/>
      <c r="M1477" s="19"/>
      <c r="N1477" s="51">
        <f t="shared" si="141"/>
        <v>2.2177104869987984E-3</v>
      </c>
      <c r="O1477" s="51">
        <f t="shared" si="142"/>
        <v>2.8920544600762895E-4</v>
      </c>
      <c r="Q1477" s="12">
        <v>40262</v>
      </c>
      <c r="R1477" s="5">
        <v>3755</v>
      </c>
      <c r="S1477" s="5">
        <v>3775</v>
      </c>
      <c r="T1477" s="5">
        <v>3700</v>
      </c>
      <c r="U1477" s="5">
        <v>3705</v>
      </c>
      <c r="V1477" s="5">
        <v>10924600</v>
      </c>
      <c r="W1477" s="3">
        <v>3705</v>
      </c>
      <c r="X1477" s="19">
        <f t="shared" si="143"/>
        <v>-0.26990553306342779</v>
      </c>
      <c r="AF1477" s="51">
        <f t="shared" si="145"/>
        <v>-1.960387896551229E-2</v>
      </c>
      <c r="AG1477" s="51">
        <f t="shared" si="144"/>
        <v>5.2859455275373213E-3</v>
      </c>
    </row>
    <row r="1478" spans="1:33">
      <c r="A1478" s="12">
        <v>40263</v>
      </c>
      <c r="B1478" s="14">
        <v>10895.29</v>
      </c>
      <c r="C1478" s="14">
        <v>11001.59</v>
      </c>
      <c r="D1478" s="14">
        <v>10889.33</v>
      </c>
      <c r="E1478" s="15">
        <v>10996.37</v>
      </c>
      <c r="F1478" s="19">
        <f t="shared" si="140"/>
        <v>1.5234118168086417</v>
      </c>
      <c r="G1478" s="19"/>
      <c r="H1478" s="19"/>
      <c r="I1478" s="19"/>
      <c r="J1478" s="19"/>
      <c r="K1478" s="19"/>
      <c r="L1478" s="19"/>
      <c r="M1478" s="19"/>
      <c r="N1478" s="51">
        <f t="shared" si="141"/>
        <v>3.5549358902174251</v>
      </c>
      <c r="O1478" s="51">
        <f t="shared" si="142"/>
        <v>5.4255324343861933</v>
      </c>
      <c r="Q1478" s="12">
        <v>40263</v>
      </c>
      <c r="R1478" s="5">
        <v>3720</v>
      </c>
      <c r="S1478" s="5">
        <v>3760</v>
      </c>
      <c r="T1478" s="5">
        <v>3720</v>
      </c>
      <c r="U1478" s="5">
        <v>3760</v>
      </c>
      <c r="V1478" s="5">
        <v>9489300</v>
      </c>
      <c r="W1478" s="3">
        <v>3760</v>
      </c>
      <c r="X1478" s="19">
        <f t="shared" si="143"/>
        <v>1.4627659574468086</v>
      </c>
      <c r="AF1478" s="51">
        <f t="shared" si="145"/>
        <v>3.1315765977582837</v>
      </c>
      <c r="AG1478" s="51">
        <f t="shared" si="144"/>
        <v>4.5816022695178402</v>
      </c>
    </row>
    <row r="1479" spans="1:33">
      <c r="A1479" s="12">
        <v>40266</v>
      </c>
      <c r="B1479" s="14">
        <v>10909.98</v>
      </c>
      <c r="C1479" s="14">
        <v>10990.75</v>
      </c>
      <c r="D1479" s="14">
        <v>10901.2</v>
      </c>
      <c r="E1479" s="15">
        <v>10986.47</v>
      </c>
      <c r="F1479" s="19">
        <f t="shared" si="140"/>
        <v>-9.0110836328697527E-2</v>
      </c>
      <c r="G1479" s="19"/>
      <c r="H1479" s="19"/>
      <c r="I1479" s="19"/>
      <c r="J1479" s="19"/>
      <c r="K1479" s="19"/>
      <c r="L1479" s="19"/>
      <c r="M1479" s="19"/>
      <c r="N1479" s="51">
        <f t="shared" si="141"/>
        <v>-6.6592568268098048E-4</v>
      </c>
      <c r="O1479" s="51">
        <f t="shared" si="142"/>
        <v>5.8152405756617116E-5</v>
      </c>
      <c r="Q1479" s="12">
        <v>40266</v>
      </c>
      <c r="R1479" s="5">
        <v>3760</v>
      </c>
      <c r="S1479" s="5">
        <v>3765</v>
      </c>
      <c r="T1479" s="5">
        <v>3720</v>
      </c>
      <c r="U1479" s="5">
        <v>3740</v>
      </c>
      <c r="V1479" s="5">
        <v>6175000</v>
      </c>
      <c r="W1479" s="3">
        <v>3740</v>
      </c>
      <c r="X1479" s="19">
        <f t="shared" si="143"/>
        <v>-0.53475935828876997</v>
      </c>
      <c r="AF1479" s="51">
        <f t="shared" si="145"/>
        <v>-0.15269420552025889</v>
      </c>
      <c r="AG1479" s="51">
        <f t="shared" si="144"/>
        <v>8.161376419311249E-2</v>
      </c>
    </row>
    <row r="1480" spans="1:33">
      <c r="A1480" s="12">
        <v>40267</v>
      </c>
      <c r="B1480" s="14">
        <v>11022.2</v>
      </c>
      <c r="C1480" s="14">
        <v>11108.82</v>
      </c>
      <c r="D1480" s="14">
        <v>11003.35</v>
      </c>
      <c r="E1480" s="15">
        <v>11097.14</v>
      </c>
      <c r="F1480" s="19">
        <f t="shared" si="140"/>
        <v>0.99728398488259196</v>
      </c>
      <c r="G1480" s="19"/>
      <c r="H1480" s="19"/>
      <c r="I1480" s="19"/>
      <c r="J1480" s="19"/>
      <c r="K1480" s="19"/>
      <c r="L1480" s="19"/>
      <c r="M1480" s="19"/>
      <c r="N1480" s="51">
        <f t="shared" si="141"/>
        <v>1.0002074709252311</v>
      </c>
      <c r="O1480" s="51">
        <f t="shared" si="142"/>
        <v>1.0002766374652416</v>
      </c>
      <c r="Q1480" s="12">
        <v>40267</v>
      </c>
      <c r="R1480" s="5">
        <v>3750</v>
      </c>
      <c r="S1480" s="5">
        <v>3775</v>
      </c>
      <c r="T1480" s="5">
        <v>3715</v>
      </c>
      <c r="U1480" s="5">
        <v>3770</v>
      </c>
      <c r="V1480" s="5">
        <v>8721000</v>
      </c>
      <c r="W1480" s="3">
        <v>3770</v>
      </c>
      <c r="X1480" s="19">
        <f t="shared" si="143"/>
        <v>0.79575596816976124</v>
      </c>
      <c r="AF1480" s="51">
        <f t="shared" si="145"/>
        <v>0.50440351275779449</v>
      </c>
      <c r="AG1480" s="51">
        <f t="shared" si="144"/>
        <v>0.40151718377072465</v>
      </c>
    </row>
    <row r="1481" spans="1:33">
      <c r="A1481" s="12">
        <v>40268</v>
      </c>
      <c r="B1481" s="14">
        <v>11138.72</v>
      </c>
      <c r="C1481" s="14">
        <v>11147.62</v>
      </c>
      <c r="D1481" s="14">
        <v>11085.55</v>
      </c>
      <c r="E1481" s="15">
        <v>11089.94</v>
      </c>
      <c r="F1481" s="19">
        <f t="shared" si="140"/>
        <v>-6.4923705628695094E-2</v>
      </c>
      <c r="G1481" s="19"/>
      <c r="H1481" s="19"/>
      <c r="I1481" s="19"/>
      <c r="J1481" s="19"/>
      <c r="K1481" s="19"/>
      <c r="L1481" s="19"/>
      <c r="M1481" s="19"/>
      <c r="N1481" s="51">
        <f t="shared" si="141"/>
        <v>-2.3992919641912581E-4</v>
      </c>
      <c r="O1481" s="51">
        <f t="shared" si="142"/>
        <v>1.4908849565379843E-5</v>
      </c>
      <c r="Q1481" s="12">
        <v>40268</v>
      </c>
      <c r="R1481" s="5">
        <v>3790</v>
      </c>
      <c r="S1481" s="5">
        <v>3795</v>
      </c>
      <c r="T1481" s="5">
        <v>3730</v>
      </c>
      <c r="U1481" s="5">
        <v>3745</v>
      </c>
      <c r="V1481" s="5">
        <v>12902500</v>
      </c>
      <c r="W1481" s="3">
        <v>3745</v>
      </c>
      <c r="X1481" s="19">
        <f t="shared" si="143"/>
        <v>-0.66755674232309747</v>
      </c>
      <c r="AF1481" s="51">
        <f t="shared" si="145"/>
        <v>-0.29712677486650302</v>
      </c>
      <c r="AG1481" s="51">
        <f t="shared" si="144"/>
        <v>0.19826941200383499</v>
      </c>
    </row>
    <row r="1482" spans="1:33">
      <c r="A1482" s="12">
        <v>40269</v>
      </c>
      <c r="B1482" s="14">
        <v>11178.92</v>
      </c>
      <c r="C1482" s="14">
        <v>11272.73</v>
      </c>
      <c r="D1482" s="14">
        <v>11118.18</v>
      </c>
      <c r="E1482" s="15">
        <v>11244.4</v>
      </c>
      <c r="F1482" s="19">
        <f t="shared" si="140"/>
        <v>1.3736615559745218</v>
      </c>
      <c r="G1482" s="19"/>
      <c r="H1482" s="19"/>
      <c r="I1482" s="19"/>
      <c r="J1482" s="19"/>
      <c r="K1482" s="19"/>
      <c r="L1482" s="19"/>
      <c r="M1482" s="19"/>
      <c r="N1482" s="51">
        <f t="shared" si="141"/>
        <v>2.6078236453184647</v>
      </c>
      <c r="O1482" s="51">
        <f t="shared" si="142"/>
        <v>3.5895303115034074</v>
      </c>
      <c r="Q1482" s="12">
        <v>40269</v>
      </c>
      <c r="R1482" s="5">
        <v>3755</v>
      </c>
      <c r="S1482" s="5">
        <v>3770</v>
      </c>
      <c r="T1482" s="5">
        <v>3700</v>
      </c>
      <c r="U1482" s="5">
        <v>3720</v>
      </c>
      <c r="V1482" s="5">
        <v>12432500</v>
      </c>
      <c r="W1482" s="3">
        <v>3720</v>
      </c>
      <c r="X1482" s="19">
        <f t="shared" si="143"/>
        <v>-0.67204301075268813</v>
      </c>
      <c r="AF1482" s="51">
        <f t="shared" si="145"/>
        <v>-0.303160019215655</v>
      </c>
      <c r="AG1482" s="51">
        <f t="shared" si="144"/>
        <v>0.20365538648122825</v>
      </c>
    </row>
    <row r="1483" spans="1:33">
      <c r="A1483" s="12">
        <v>40270</v>
      </c>
      <c r="B1483" s="14">
        <v>11274.18</v>
      </c>
      <c r="C1483" s="14">
        <v>11313.98</v>
      </c>
      <c r="D1483" s="14">
        <v>11235.98</v>
      </c>
      <c r="E1483" s="15">
        <v>11286.09</v>
      </c>
      <c r="F1483" s="19">
        <f t="shared" si="140"/>
        <v>0.36939276578514357</v>
      </c>
      <c r="G1483" s="19"/>
      <c r="H1483" s="19"/>
      <c r="I1483" s="19"/>
      <c r="J1483" s="19"/>
      <c r="K1483" s="19"/>
      <c r="L1483" s="19"/>
      <c r="M1483" s="19"/>
      <c r="N1483" s="51">
        <f t="shared" si="141"/>
        <v>5.1552752618861407E-2</v>
      </c>
      <c r="O1483" s="51">
        <f t="shared" si="142"/>
        <v>1.9186796915071077E-2</v>
      </c>
      <c r="Q1483" s="12">
        <v>40270</v>
      </c>
      <c r="R1483" s="5">
        <v>3770</v>
      </c>
      <c r="S1483" s="5">
        <v>3785</v>
      </c>
      <c r="T1483" s="5">
        <v>3750</v>
      </c>
      <c r="U1483" s="5">
        <v>3775</v>
      </c>
      <c r="V1483" s="5">
        <v>8352800</v>
      </c>
      <c r="W1483" s="3">
        <v>3775</v>
      </c>
      <c r="X1483" s="19">
        <f t="shared" si="143"/>
        <v>1.4569536423841061</v>
      </c>
      <c r="AF1483" s="51">
        <f t="shared" si="145"/>
        <v>3.0944014592744216</v>
      </c>
      <c r="AG1483" s="51">
        <f t="shared" si="144"/>
        <v>4.5092281508498893</v>
      </c>
    </row>
    <row r="1484" spans="1:33">
      <c r="A1484" s="12">
        <v>40273</v>
      </c>
      <c r="B1484" s="14">
        <v>11380.63</v>
      </c>
      <c r="C1484" s="14">
        <v>11408.17</v>
      </c>
      <c r="D1484" s="14">
        <v>11306.62</v>
      </c>
      <c r="E1484" s="15">
        <v>11339.3</v>
      </c>
      <c r="F1484" s="19">
        <f t="shared" si="140"/>
        <v>0.46925295212225737</v>
      </c>
      <c r="G1484" s="19"/>
      <c r="H1484" s="19"/>
      <c r="I1484" s="19"/>
      <c r="J1484" s="19"/>
      <c r="K1484" s="19"/>
      <c r="L1484" s="19"/>
      <c r="M1484" s="19"/>
      <c r="N1484" s="51">
        <f t="shared" si="141"/>
        <v>0.10517952725665375</v>
      </c>
      <c r="O1484" s="51">
        <f t="shared" si="142"/>
        <v>4.9648746249041392E-2</v>
      </c>
      <c r="Q1484" s="12">
        <v>40273</v>
      </c>
      <c r="R1484" s="5">
        <v>3800</v>
      </c>
      <c r="S1484" s="5">
        <v>3825</v>
      </c>
      <c r="T1484" s="5">
        <v>3795</v>
      </c>
      <c r="U1484" s="5">
        <v>3815</v>
      </c>
      <c r="V1484" s="5">
        <v>7734100</v>
      </c>
      <c r="W1484" s="3">
        <v>3815</v>
      </c>
      <c r="X1484" s="19">
        <f t="shared" si="143"/>
        <v>1.0484927916120577</v>
      </c>
      <c r="AF1484" s="51">
        <f t="shared" si="145"/>
        <v>1.1535304862618918</v>
      </c>
      <c r="AG1484" s="51">
        <f t="shared" si="144"/>
        <v>1.2097773126239453</v>
      </c>
    </row>
    <row r="1485" spans="1:33">
      <c r="A1485" s="12">
        <v>40274</v>
      </c>
      <c r="B1485" s="14">
        <v>11350.7</v>
      </c>
      <c r="C1485" s="14">
        <v>11358.45</v>
      </c>
      <c r="D1485" s="14">
        <v>11217.25</v>
      </c>
      <c r="E1485" s="15">
        <v>11282.32</v>
      </c>
      <c r="F1485" s="19">
        <f t="shared" ref="F1485:F1548" si="146">(E1485-E1484)/E1485*100</f>
        <v>-0.50503797091377989</v>
      </c>
      <c r="G1485" s="19"/>
      <c r="H1485" s="19"/>
      <c r="I1485" s="19"/>
      <c r="J1485" s="19"/>
      <c r="K1485" s="19"/>
      <c r="L1485" s="19"/>
      <c r="M1485" s="19"/>
      <c r="N1485" s="51">
        <f t="shared" ref="N1485:N1548" si="147">(F1485-F$4)^3</f>
        <v>-0.12669722682194445</v>
      </c>
      <c r="O1485" s="51">
        <f t="shared" ref="O1485:O1548" si="148">(F1485-F$4)^4</f>
        <v>6.3634037380101399E-2</v>
      </c>
      <c r="Q1485" s="12">
        <v>40274</v>
      </c>
      <c r="R1485" s="5">
        <v>3825</v>
      </c>
      <c r="S1485" s="5">
        <v>3830</v>
      </c>
      <c r="T1485" s="5">
        <v>3745</v>
      </c>
      <c r="U1485" s="5">
        <v>3775</v>
      </c>
      <c r="V1485" s="5">
        <v>9620600</v>
      </c>
      <c r="W1485" s="3">
        <v>3775</v>
      </c>
      <c r="X1485" s="19">
        <f t="shared" ref="X1485:X1548" si="149">(W1485-W1484)/W1485*100</f>
        <v>-1.0596026490066226</v>
      </c>
      <c r="AF1485" s="51">
        <f t="shared" si="145"/>
        <v>-1.1887753232121374</v>
      </c>
      <c r="AG1485" s="51">
        <f t="shared" ref="AG1485:AG1548" si="150">(X1485-X$4)^4</f>
        <v>1.2593111301875031</v>
      </c>
    </row>
    <row r="1486" spans="1:33">
      <c r="A1486" s="12">
        <v>40275</v>
      </c>
      <c r="B1486" s="14">
        <v>11296.31</v>
      </c>
      <c r="C1486" s="14">
        <v>11350.57</v>
      </c>
      <c r="D1486" s="14">
        <v>11260.42</v>
      </c>
      <c r="E1486" s="15">
        <v>11292.83</v>
      </c>
      <c r="F1486" s="19">
        <f t="shared" si="146"/>
        <v>9.30679023769969E-2</v>
      </c>
      <c r="G1486" s="19"/>
      <c r="H1486" s="19"/>
      <c r="I1486" s="19"/>
      <c r="J1486" s="19"/>
      <c r="K1486" s="19"/>
      <c r="L1486" s="19"/>
      <c r="M1486" s="19"/>
      <c r="N1486" s="51">
        <f t="shared" si="147"/>
        <v>8.8067988503656258E-4</v>
      </c>
      <c r="O1486" s="51">
        <f t="shared" si="148"/>
        <v>8.4415870392653375E-5</v>
      </c>
      <c r="Q1486" s="12">
        <v>40275</v>
      </c>
      <c r="R1486" s="5">
        <v>3775</v>
      </c>
      <c r="S1486" s="5">
        <v>3785</v>
      </c>
      <c r="T1486" s="5">
        <v>3740</v>
      </c>
      <c r="U1486" s="5">
        <v>3760</v>
      </c>
      <c r="V1486" s="5">
        <v>8446400</v>
      </c>
      <c r="W1486" s="3">
        <v>3760</v>
      </c>
      <c r="X1486" s="19">
        <f t="shared" si="149"/>
        <v>-0.39893617021276595</v>
      </c>
      <c r="AF1486" s="51">
        <f t="shared" ref="AF1486:AF1549" si="151">(X1486-X$4)^3</f>
        <v>-6.3362944297127383E-2</v>
      </c>
      <c r="AG1486" s="51">
        <f t="shared" si="150"/>
        <v>2.5260801877119772E-2</v>
      </c>
    </row>
    <row r="1487" spans="1:33">
      <c r="A1487" s="12">
        <v>40276</v>
      </c>
      <c r="B1487" s="14">
        <v>11179.67</v>
      </c>
      <c r="C1487" s="14">
        <v>11232.36</v>
      </c>
      <c r="D1487" s="14">
        <v>11159.45</v>
      </c>
      <c r="E1487" s="15">
        <v>11168.2</v>
      </c>
      <c r="F1487" s="19">
        <f t="shared" si="146"/>
        <v>-1.1159363191919842</v>
      </c>
      <c r="G1487" s="19"/>
      <c r="H1487" s="19"/>
      <c r="I1487" s="19"/>
      <c r="J1487" s="19"/>
      <c r="K1487" s="19"/>
      <c r="L1487" s="19"/>
      <c r="M1487" s="19"/>
      <c r="N1487" s="51">
        <f t="shared" si="147"/>
        <v>-1.3793117000850079</v>
      </c>
      <c r="O1487" s="51">
        <f t="shared" si="148"/>
        <v>1.535382407753443</v>
      </c>
      <c r="Q1487" s="12">
        <v>40276</v>
      </c>
      <c r="R1487" s="5">
        <v>3725</v>
      </c>
      <c r="S1487" s="5">
        <v>3730</v>
      </c>
      <c r="T1487" s="5">
        <v>3680</v>
      </c>
      <c r="U1487" s="5">
        <v>3690</v>
      </c>
      <c r="V1487" s="5">
        <v>8354600</v>
      </c>
      <c r="W1487" s="3">
        <v>3690</v>
      </c>
      <c r="X1487" s="19">
        <f t="shared" si="149"/>
        <v>-1.8970189701897018</v>
      </c>
      <c r="AF1487" s="51">
        <f t="shared" si="151"/>
        <v>-6.8238753260048055</v>
      </c>
      <c r="AG1487" s="51">
        <f t="shared" si="150"/>
        <v>12.943193525153438</v>
      </c>
    </row>
    <row r="1488" spans="1:33">
      <c r="A1488" s="12">
        <v>40277</v>
      </c>
      <c r="B1488" s="14">
        <v>11174.62</v>
      </c>
      <c r="C1488" s="14">
        <v>11204.87</v>
      </c>
      <c r="D1488" s="14">
        <v>11148.8</v>
      </c>
      <c r="E1488" s="15">
        <v>11204.34</v>
      </c>
      <c r="F1488" s="19">
        <f t="shared" si="146"/>
        <v>0.32255358191557398</v>
      </c>
      <c r="G1488" s="19"/>
      <c r="H1488" s="19"/>
      <c r="I1488" s="19"/>
      <c r="J1488" s="19"/>
      <c r="K1488" s="19"/>
      <c r="L1488" s="19"/>
      <c r="M1488" s="19"/>
      <c r="N1488" s="51">
        <f t="shared" si="147"/>
        <v>3.4435578082098267E-2</v>
      </c>
      <c r="O1488" s="51">
        <f t="shared" si="148"/>
        <v>1.1203227902101454E-2</v>
      </c>
      <c r="Q1488" s="12">
        <v>40277</v>
      </c>
      <c r="R1488" s="5">
        <v>3670</v>
      </c>
      <c r="S1488" s="5">
        <v>3715</v>
      </c>
      <c r="T1488" s="5">
        <v>3645</v>
      </c>
      <c r="U1488" s="5">
        <v>3705</v>
      </c>
      <c r="V1488" s="5">
        <v>10674600</v>
      </c>
      <c r="W1488" s="3">
        <v>3705</v>
      </c>
      <c r="X1488" s="19">
        <f t="shared" si="149"/>
        <v>0.40485829959514169</v>
      </c>
      <c r="AF1488" s="51">
        <f t="shared" si="151"/>
        <v>6.6492193674330721E-2</v>
      </c>
      <c r="AG1488" s="51">
        <f t="shared" si="150"/>
        <v>2.6937722927476898E-2</v>
      </c>
    </row>
    <row r="1489" spans="1:33">
      <c r="A1489" s="12">
        <v>40280</v>
      </c>
      <c r="B1489" s="14">
        <v>11300.79</v>
      </c>
      <c r="C1489" s="14">
        <v>11351.55</v>
      </c>
      <c r="D1489" s="14">
        <v>11248.57</v>
      </c>
      <c r="E1489" s="15">
        <v>11251.9</v>
      </c>
      <c r="F1489" s="19">
        <f t="shared" si="146"/>
        <v>0.42268416889591531</v>
      </c>
      <c r="G1489" s="19"/>
      <c r="H1489" s="19"/>
      <c r="I1489" s="19"/>
      <c r="J1489" s="19"/>
      <c r="K1489" s="19"/>
      <c r="L1489" s="19"/>
      <c r="M1489" s="19"/>
      <c r="N1489" s="51">
        <f t="shared" si="147"/>
        <v>7.7020227512658176E-2</v>
      </c>
      <c r="O1489" s="51">
        <f t="shared" si="148"/>
        <v>3.2769745074266124E-2</v>
      </c>
      <c r="Q1489" s="12">
        <v>40280</v>
      </c>
      <c r="R1489" s="5">
        <v>3740</v>
      </c>
      <c r="S1489" s="5">
        <v>3775</v>
      </c>
      <c r="T1489" s="5">
        <v>3725</v>
      </c>
      <c r="U1489" s="5">
        <v>3725</v>
      </c>
      <c r="V1489" s="5">
        <v>12176500</v>
      </c>
      <c r="W1489" s="3">
        <v>3725</v>
      </c>
      <c r="X1489" s="19">
        <f t="shared" si="149"/>
        <v>0.53691275167785235</v>
      </c>
      <c r="AF1489" s="51">
        <f t="shared" si="151"/>
        <v>0.15501040009891826</v>
      </c>
      <c r="AG1489" s="51">
        <f t="shared" si="150"/>
        <v>8.3268571892816168E-2</v>
      </c>
    </row>
    <row r="1490" spans="1:33">
      <c r="A1490" s="12">
        <v>40281</v>
      </c>
      <c r="B1490" s="14">
        <v>11202.92</v>
      </c>
      <c r="C1490" s="14">
        <v>11212.65</v>
      </c>
      <c r="D1490" s="14">
        <v>11088.48</v>
      </c>
      <c r="E1490" s="15">
        <v>11161.23</v>
      </c>
      <c r="F1490" s="19">
        <f t="shared" si="146"/>
        <v>-0.8123656622074813</v>
      </c>
      <c r="G1490" s="19"/>
      <c r="H1490" s="19"/>
      <c r="I1490" s="19"/>
      <c r="J1490" s="19"/>
      <c r="K1490" s="19"/>
      <c r="L1490" s="19"/>
      <c r="M1490" s="19"/>
      <c r="N1490" s="51">
        <f t="shared" si="147"/>
        <v>-0.5306157156746103</v>
      </c>
      <c r="O1490" s="51">
        <f t="shared" si="148"/>
        <v>0.42957613369604714</v>
      </c>
      <c r="Q1490" s="12">
        <v>40281</v>
      </c>
      <c r="R1490" s="5">
        <v>3735</v>
      </c>
      <c r="S1490" s="5">
        <v>3735</v>
      </c>
      <c r="T1490" s="5">
        <v>3665</v>
      </c>
      <c r="U1490" s="5">
        <v>3705</v>
      </c>
      <c r="V1490" s="5">
        <v>8386800</v>
      </c>
      <c r="W1490" s="3">
        <v>3705</v>
      </c>
      <c r="X1490" s="19">
        <f t="shared" si="149"/>
        <v>-0.53981106612685559</v>
      </c>
      <c r="AF1490" s="51">
        <f t="shared" si="151"/>
        <v>-0.15706478901526272</v>
      </c>
      <c r="AG1490" s="51">
        <f t="shared" si="150"/>
        <v>8.4743249611559462E-2</v>
      </c>
    </row>
    <row r="1491" spans="1:33">
      <c r="A1491" s="12">
        <v>40282</v>
      </c>
      <c r="B1491" s="14">
        <v>11213.46</v>
      </c>
      <c r="C1491" s="14">
        <v>11270.2</v>
      </c>
      <c r="D1491" s="14">
        <v>11161.01</v>
      </c>
      <c r="E1491" s="15">
        <v>11204.9</v>
      </c>
      <c r="F1491" s="19">
        <f t="shared" si="146"/>
        <v>0.38974020294692568</v>
      </c>
      <c r="G1491" s="19"/>
      <c r="H1491" s="19"/>
      <c r="I1491" s="19"/>
      <c r="J1491" s="19"/>
      <c r="K1491" s="19"/>
      <c r="L1491" s="19"/>
      <c r="M1491" s="19"/>
      <c r="N1491" s="51">
        <f t="shared" si="147"/>
        <v>6.0478804223005951E-2</v>
      </c>
      <c r="O1491" s="51">
        <f t="shared" si="148"/>
        <v>2.3739465020352638E-2</v>
      </c>
      <c r="Q1491" s="12">
        <v>40282</v>
      </c>
      <c r="R1491" s="5">
        <v>3685</v>
      </c>
      <c r="S1491" s="5">
        <v>3760</v>
      </c>
      <c r="T1491" s="5">
        <v>3675</v>
      </c>
      <c r="U1491" s="5">
        <v>3740</v>
      </c>
      <c r="V1491" s="5">
        <v>13700500</v>
      </c>
      <c r="W1491" s="3">
        <v>3740</v>
      </c>
      <c r="X1491" s="19">
        <f t="shared" si="149"/>
        <v>0.93582887700534756</v>
      </c>
      <c r="AF1491" s="51">
        <f t="shared" si="151"/>
        <v>0.82027997135486796</v>
      </c>
      <c r="AG1491" s="51">
        <f t="shared" si="150"/>
        <v>0.76786135355713292</v>
      </c>
    </row>
    <row r="1492" spans="1:33">
      <c r="A1492" s="12">
        <v>40283</v>
      </c>
      <c r="B1492" s="14">
        <v>11310.07</v>
      </c>
      <c r="C1492" s="14">
        <v>11316.66</v>
      </c>
      <c r="D1492" s="14">
        <v>11255.8</v>
      </c>
      <c r="E1492" s="15">
        <v>11273.79</v>
      </c>
      <c r="F1492" s="19">
        <f t="shared" si="146"/>
        <v>0.61106336023645313</v>
      </c>
      <c r="G1492" s="19"/>
      <c r="H1492" s="19"/>
      <c r="I1492" s="19"/>
      <c r="J1492" s="19"/>
      <c r="K1492" s="19"/>
      <c r="L1492" s="19"/>
      <c r="M1492" s="19"/>
      <c r="N1492" s="51">
        <f t="shared" si="147"/>
        <v>0.23130427273229853</v>
      </c>
      <c r="O1492" s="51">
        <f t="shared" si="148"/>
        <v>0.14198578723200539</v>
      </c>
      <c r="Q1492" s="12">
        <v>40283</v>
      </c>
      <c r="R1492" s="5">
        <v>3730</v>
      </c>
      <c r="S1492" s="5">
        <v>3735</v>
      </c>
      <c r="T1492" s="5">
        <v>3705</v>
      </c>
      <c r="U1492" s="5">
        <v>3710</v>
      </c>
      <c r="V1492" s="5">
        <v>7420800</v>
      </c>
      <c r="W1492" s="3">
        <v>3710</v>
      </c>
      <c r="X1492" s="19">
        <f t="shared" si="149"/>
        <v>-0.80862533692722371</v>
      </c>
      <c r="AF1492" s="51">
        <f t="shared" si="151"/>
        <v>-0.52821469527996145</v>
      </c>
      <c r="AG1492" s="51">
        <f t="shared" si="150"/>
        <v>0.42698633123154839</v>
      </c>
    </row>
    <row r="1493" spans="1:33">
      <c r="A1493" s="12">
        <v>40284</v>
      </c>
      <c r="B1493" s="14">
        <v>11230.53</v>
      </c>
      <c r="C1493" s="14">
        <v>11230.53</v>
      </c>
      <c r="D1493" s="14">
        <v>11084.72</v>
      </c>
      <c r="E1493" s="15">
        <v>11102.18</v>
      </c>
      <c r="F1493" s="19">
        <f t="shared" si="146"/>
        <v>-1.545732459751153</v>
      </c>
      <c r="G1493" s="19"/>
      <c r="H1493" s="19"/>
      <c r="I1493" s="19"/>
      <c r="J1493" s="19"/>
      <c r="K1493" s="19"/>
      <c r="L1493" s="19"/>
      <c r="M1493" s="19"/>
      <c r="N1493" s="51">
        <f t="shared" si="147"/>
        <v>-3.6732735536408052</v>
      </c>
      <c r="O1493" s="51">
        <f t="shared" si="148"/>
        <v>5.6676674839844914</v>
      </c>
      <c r="Q1493" s="12">
        <v>40284</v>
      </c>
      <c r="R1493" s="5">
        <v>3715</v>
      </c>
      <c r="S1493" s="5">
        <v>3725</v>
      </c>
      <c r="T1493" s="5">
        <v>3680</v>
      </c>
      <c r="U1493" s="5">
        <v>3695</v>
      </c>
      <c r="V1493" s="5">
        <v>8799100</v>
      </c>
      <c r="W1493" s="3">
        <v>3695</v>
      </c>
      <c r="X1493" s="19">
        <f t="shared" si="149"/>
        <v>-0.40595399188092013</v>
      </c>
      <c r="AF1493" s="51">
        <f t="shared" si="151"/>
        <v>-6.6768356395809525E-2</v>
      </c>
      <c r="AG1493" s="51">
        <f t="shared" si="150"/>
        <v>2.7087000394313714E-2</v>
      </c>
    </row>
    <row r="1494" spans="1:33">
      <c r="A1494" s="12">
        <v>40287</v>
      </c>
      <c r="B1494" s="14">
        <v>10929.64</v>
      </c>
      <c r="C1494" s="14">
        <v>10953.9</v>
      </c>
      <c r="D1494" s="14">
        <v>10878.99</v>
      </c>
      <c r="E1494" s="15">
        <v>10908.77</v>
      </c>
      <c r="F1494" s="19">
        <f t="shared" si="146"/>
        <v>-1.7729771550779772</v>
      </c>
      <c r="G1494" s="19"/>
      <c r="H1494" s="19"/>
      <c r="I1494" s="19"/>
      <c r="J1494" s="19"/>
      <c r="K1494" s="19"/>
      <c r="L1494" s="19"/>
      <c r="M1494" s="19"/>
      <c r="N1494" s="51">
        <f t="shared" si="147"/>
        <v>-5.547037631161583</v>
      </c>
      <c r="O1494" s="51">
        <f t="shared" si="148"/>
        <v>9.8193215705277588</v>
      </c>
      <c r="Q1494" s="12">
        <v>40287</v>
      </c>
      <c r="R1494" s="5">
        <v>3645</v>
      </c>
      <c r="S1494" s="5">
        <v>3665</v>
      </c>
      <c r="T1494" s="5">
        <v>3605</v>
      </c>
      <c r="U1494" s="5">
        <v>3625</v>
      </c>
      <c r="V1494" s="5">
        <v>9077000</v>
      </c>
      <c r="W1494" s="3">
        <v>3625</v>
      </c>
      <c r="X1494" s="19">
        <f t="shared" si="149"/>
        <v>-1.9310344827586208</v>
      </c>
      <c r="AF1494" s="51">
        <f t="shared" si="151"/>
        <v>-7.1976278787659158</v>
      </c>
      <c r="AG1494" s="51">
        <f t="shared" si="150"/>
        <v>13.896940119380407</v>
      </c>
    </row>
    <row r="1495" spans="1:33">
      <c r="A1495" s="12">
        <v>40288</v>
      </c>
      <c r="B1495" s="14">
        <v>10960.11</v>
      </c>
      <c r="C1495" s="14">
        <v>10999.57</v>
      </c>
      <c r="D1495" s="14">
        <v>10890.82</v>
      </c>
      <c r="E1495" s="15">
        <v>10900.68</v>
      </c>
      <c r="F1495" s="19">
        <f t="shared" si="146"/>
        <v>-7.4215553525102521E-2</v>
      </c>
      <c r="G1495" s="19"/>
      <c r="H1495" s="19"/>
      <c r="I1495" s="19"/>
      <c r="J1495" s="19"/>
      <c r="K1495" s="19"/>
      <c r="L1495" s="19"/>
      <c r="M1495" s="19"/>
      <c r="N1495" s="51">
        <f t="shared" si="147"/>
        <v>-3.6445926492573394E-4</v>
      </c>
      <c r="O1495" s="51">
        <f t="shared" si="148"/>
        <v>2.603346605319036E-5</v>
      </c>
      <c r="Q1495" s="12">
        <v>40288</v>
      </c>
      <c r="R1495" s="5">
        <v>3635</v>
      </c>
      <c r="S1495" s="5">
        <v>3690</v>
      </c>
      <c r="T1495" s="5">
        <v>3630</v>
      </c>
      <c r="U1495" s="5">
        <v>3635</v>
      </c>
      <c r="V1495" s="5">
        <v>6889600</v>
      </c>
      <c r="W1495" s="3">
        <v>3635</v>
      </c>
      <c r="X1495" s="19">
        <f t="shared" si="149"/>
        <v>0.27510316368638238</v>
      </c>
      <c r="AF1495" s="51">
        <f t="shared" si="151"/>
        <v>2.0881150458098689E-2</v>
      </c>
      <c r="AG1495" s="51">
        <f t="shared" si="150"/>
        <v>5.7500624776316896E-3</v>
      </c>
    </row>
    <row r="1496" spans="1:33">
      <c r="A1496" s="12">
        <v>40289</v>
      </c>
      <c r="B1496" s="14">
        <v>11031.79</v>
      </c>
      <c r="C1496" s="14">
        <v>11093.3</v>
      </c>
      <c r="D1496" s="14">
        <v>11023.88</v>
      </c>
      <c r="E1496" s="15">
        <v>11090.05</v>
      </c>
      <c r="F1496" s="19">
        <f t="shared" si="146"/>
        <v>1.7075666926659392</v>
      </c>
      <c r="G1496" s="19"/>
      <c r="H1496" s="19"/>
      <c r="I1496" s="19"/>
      <c r="J1496" s="19"/>
      <c r="K1496" s="19"/>
      <c r="L1496" s="19"/>
      <c r="M1496" s="19"/>
      <c r="N1496" s="51">
        <f t="shared" si="147"/>
        <v>5.0032982564354764</v>
      </c>
      <c r="O1496" s="51">
        <f t="shared" si="148"/>
        <v>8.5574004789105356</v>
      </c>
      <c r="Q1496" s="12">
        <v>40289</v>
      </c>
      <c r="R1496" s="5">
        <v>3690</v>
      </c>
      <c r="S1496" s="5">
        <v>3700</v>
      </c>
      <c r="T1496" s="5">
        <v>3635</v>
      </c>
      <c r="U1496" s="5">
        <v>3650</v>
      </c>
      <c r="V1496" s="5">
        <v>10726100</v>
      </c>
      <c r="W1496" s="3">
        <v>3650</v>
      </c>
      <c r="X1496" s="19">
        <f t="shared" si="149"/>
        <v>0.41095890410958902</v>
      </c>
      <c r="AF1496" s="51">
        <f t="shared" si="151"/>
        <v>6.9541478496715853E-2</v>
      </c>
      <c r="AG1496" s="51">
        <f t="shared" si="150"/>
        <v>2.8597312844934719E-2</v>
      </c>
    </row>
    <row r="1497" spans="1:33">
      <c r="A1497" s="12">
        <v>40290</v>
      </c>
      <c r="B1497" s="14">
        <v>10988.01</v>
      </c>
      <c r="C1497" s="14">
        <v>10989.62</v>
      </c>
      <c r="D1497" s="14">
        <v>10866.23</v>
      </c>
      <c r="E1497" s="15">
        <v>10949.09</v>
      </c>
      <c r="F1497" s="19">
        <f t="shared" si="146"/>
        <v>-1.2874129265537055</v>
      </c>
      <c r="G1497" s="19"/>
      <c r="H1497" s="19"/>
      <c r="I1497" s="19"/>
      <c r="J1497" s="19"/>
      <c r="K1497" s="19"/>
      <c r="L1497" s="19"/>
      <c r="M1497" s="19"/>
      <c r="N1497" s="51">
        <f t="shared" si="147"/>
        <v>-2.119980699379318</v>
      </c>
      <c r="O1497" s="51">
        <f t="shared" si="148"/>
        <v>2.7233860554828171</v>
      </c>
      <c r="Q1497" s="12">
        <v>40290</v>
      </c>
      <c r="R1497" s="5">
        <v>3635</v>
      </c>
      <c r="S1497" s="5">
        <v>3635</v>
      </c>
      <c r="T1497" s="5">
        <v>3580</v>
      </c>
      <c r="U1497" s="5">
        <v>3600</v>
      </c>
      <c r="V1497" s="5">
        <v>9338400</v>
      </c>
      <c r="W1497" s="3">
        <v>3600</v>
      </c>
      <c r="X1497" s="19">
        <f t="shared" si="149"/>
        <v>-1.3888888888888888</v>
      </c>
      <c r="AF1497" s="51">
        <f t="shared" si="151"/>
        <v>-2.6776343567171428</v>
      </c>
      <c r="AG1497" s="51">
        <f t="shared" si="150"/>
        <v>3.7182195420843409</v>
      </c>
    </row>
    <row r="1498" spans="1:33">
      <c r="A1498" s="12">
        <v>40291</v>
      </c>
      <c r="B1498" s="14">
        <v>10930.9</v>
      </c>
      <c r="C1498" s="14">
        <v>10967.12</v>
      </c>
      <c r="D1498" s="14">
        <v>10865.92</v>
      </c>
      <c r="E1498" s="15">
        <v>10914.46</v>
      </c>
      <c r="F1498" s="19">
        <f t="shared" si="146"/>
        <v>-0.31728550931517474</v>
      </c>
      <c r="G1498" s="19"/>
      <c r="H1498" s="19"/>
      <c r="I1498" s="19"/>
      <c r="J1498" s="19"/>
      <c r="K1498" s="19"/>
      <c r="L1498" s="19"/>
      <c r="M1498" s="19"/>
      <c r="N1498" s="51">
        <f t="shared" si="147"/>
        <v>-3.1107375108458821E-2</v>
      </c>
      <c r="O1498" s="51">
        <f t="shared" si="148"/>
        <v>9.7832801104827047E-3</v>
      </c>
      <c r="Q1498" s="12">
        <v>40291</v>
      </c>
      <c r="R1498" s="5">
        <v>3580</v>
      </c>
      <c r="S1498" s="5">
        <v>3595</v>
      </c>
      <c r="T1498" s="5">
        <v>3560</v>
      </c>
      <c r="U1498" s="5">
        <v>3570</v>
      </c>
      <c r="V1498" s="5">
        <v>7481400</v>
      </c>
      <c r="W1498" s="3">
        <v>3570</v>
      </c>
      <c r="X1498" s="19">
        <f t="shared" si="149"/>
        <v>-0.84033613445378152</v>
      </c>
      <c r="AF1498" s="51">
        <f t="shared" si="151"/>
        <v>-0.59284866689419369</v>
      </c>
      <c r="AG1498" s="51">
        <f t="shared" si="150"/>
        <v>0.49803339351238096</v>
      </c>
    </row>
    <row r="1499" spans="1:33">
      <c r="A1499" s="12">
        <v>40294</v>
      </c>
      <c r="B1499" s="14">
        <v>11039.59</v>
      </c>
      <c r="C1499" s="14">
        <v>11165.79</v>
      </c>
      <c r="D1499" s="14">
        <v>11035.66</v>
      </c>
      <c r="E1499" s="15">
        <v>11165.79</v>
      </c>
      <c r="F1499" s="19">
        <f t="shared" si="146"/>
        <v>2.2508931298188641</v>
      </c>
      <c r="G1499" s="19"/>
      <c r="H1499" s="19"/>
      <c r="I1499" s="19"/>
      <c r="J1499" s="19"/>
      <c r="K1499" s="19"/>
      <c r="L1499" s="19"/>
      <c r="M1499" s="19"/>
      <c r="N1499" s="51">
        <f t="shared" si="147"/>
        <v>11.446580514037757</v>
      </c>
      <c r="O1499" s="51">
        <f t="shared" si="148"/>
        <v>25.796910080829047</v>
      </c>
      <c r="Q1499" s="12">
        <v>40294</v>
      </c>
      <c r="R1499" s="5">
        <v>3650</v>
      </c>
      <c r="S1499" s="5">
        <v>3700</v>
      </c>
      <c r="T1499" s="5">
        <v>3645</v>
      </c>
      <c r="U1499" s="5">
        <v>3690</v>
      </c>
      <c r="V1499" s="5">
        <v>9714500</v>
      </c>
      <c r="W1499" s="3">
        <v>3690</v>
      </c>
      <c r="X1499" s="19">
        <f t="shared" si="149"/>
        <v>3.2520325203252036</v>
      </c>
      <c r="AF1499" s="51">
        <f t="shared" si="151"/>
        <v>34.401067933079382</v>
      </c>
      <c r="AG1499" s="51">
        <f t="shared" si="150"/>
        <v>111.88260418102456</v>
      </c>
    </row>
    <row r="1500" spans="1:33">
      <c r="A1500" s="12">
        <v>40295</v>
      </c>
      <c r="B1500" s="14">
        <v>11109.26</v>
      </c>
      <c r="C1500" s="14">
        <v>11213.45</v>
      </c>
      <c r="D1500" s="14">
        <v>11108.72</v>
      </c>
      <c r="E1500" s="15">
        <v>11212.66</v>
      </c>
      <c r="F1500" s="19">
        <f t="shared" si="146"/>
        <v>0.41800964267175661</v>
      </c>
      <c r="G1500" s="19"/>
      <c r="H1500" s="19"/>
      <c r="I1500" s="19"/>
      <c r="J1500" s="19"/>
      <c r="K1500" s="19"/>
      <c r="L1500" s="19"/>
      <c r="M1500" s="19"/>
      <c r="N1500" s="51">
        <f t="shared" si="147"/>
        <v>7.4509409915493582E-2</v>
      </c>
      <c r="O1500" s="51">
        <f t="shared" si="148"/>
        <v>3.1353172987268932E-2</v>
      </c>
      <c r="Q1500" s="12">
        <v>40295</v>
      </c>
      <c r="R1500" s="5">
        <v>3695</v>
      </c>
      <c r="S1500" s="5">
        <v>3710</v>
      </c>
      <c r="T1500" s="5">
        <v>3655</v>
      </c>
      <c r="U1500" s="5">
        <v>3695</v>
      </c>
      <c r="V1500" s="5">
        <v>6876500</v>
      </c>
      <c r="W1500" s="3">
        <v>3695</v>
      </c>
      <c r="X1500" s="19">
        <f t="shared" si="149"/>
        <v>0.13531799729364005</v>
      </c>
      <c r="AF1500" s="51">
        <f t="shared" si="151"/>
        <v>2.4925425233729968E-3</v>
      </c>
      <c r="AG1500" s="51">
        <f t="shared" si="150"/>
        <v>3.3795335972202896E-4</v>
      </c>
    </row>
    <row r="1501" spans="1:33">
      <c r="A1501" s="12">
        <v>40296</v>
      </c>
      <c r="B1501" s="14">
        <v>11005.51</v>
      </c>
      <c r="C1501" s="14">
        <v>11008.88</v>
      </c>
      <c r="D1501" s="14">
        <v>10882.4</v>
      </c>
      <c r="E1501" s="15">
        <v>10924.79</v>
      </c>
      <c r="F1501" s="19">
        <f t="shared" si="146"/>
        <v>-2.6350163252565855</v>
      </c>
      <c r="G1501" s="19"/>
      <c r="H1501" s="19"/>
      <c r="I1501" s="19"/>
      <c r="J1501" s="19"/>
      <c r="K1501" s="19"/>
      <c r="L1501" s="19"/>
      <c r="M1501" s="19"/>
      <c r="N1501" s="51">
        <f t="shared" si="147"/>
        <v>-18.237784377240832</v>
      </c>
      <c r="O1501" s="51">
        <f t="shared" si="148"/>
        <v>48.00606428967842</v>
      </c>
      <c r="Q1501" s="12">
        <v>40296</v>
      </c>
      <c r="R1501" s="5">
        <v>3595</v>
      </c>
      <c r="S1501" s="5">
        <v>3640</v>
      </c>
      <c r="T1501" s="5">
        <v>3585</v>
      </c>
      <c r="U1501" s="5">
        <v>3635</v>
      </c>
      <c r="V1501" s="5">
        <v>10724900</v>
      </c>
      <c r="W1501" s="3">
        <v>3635</v>
      </c>
      <c r="X1501" s="19">
        <f t="shared" si="149"/>
        <v>-1.6506189821182942</v>
      </c>
      <c r="AF1501" s="51">
        <f t="shared" si="151"/>
        <v>-4.4949939088229733</v>
      </c>
      <c r="AG1501" s="51">
        <f t="shared" si="150"/>
        <v>7.4183185211354683</v>
      </c>
    </row>
    <row r="1502" spans="1:33">
      <c r="A1502" s="12">
        <v>40298</v>
      </c>
      <c r="B1502" s="14">
        <v>11062.12</v>
      </c>
      <c r="C1502" s="14">
        <v>11092.52</v>
      </c>
      <c r="D1502" s="14">
        <v>11035.27</v>
      </c>
      <c r="E1502" s="15">
        <v>11057.4</v>
      </c>
      <c r="F1502" s="19">
        <f t="shared" si="146"/>
        <v>1.1992873550744185</v>
      </c>
      <c r="G1502" s="19"/>
      <c r="H1502" s="19"/>
      <c r="I1502" s="19"/>
      <c r="J1502" s="19"/>
      <c r="K1502" s="19"/>
      <c r="L1502" s="19"/>
      <c r="M1502" s="19"/>
      <c r="N1502" s="51">
        <f t="shared" si="147"/>
        <v>1.7369687688609297</v>
      </c>
      <c r="O1502" s="51">
        <f t="shared" si="148"/>
        <v>2.087962429288222</v>
      </c>
      <c r="Q1502" s="12">
        <v>40298</v>
      </c>
      <c r="R1502" s="5">
        <v>3685</v>
      </c>
      <c r="S1502" s="5">
        <v>3685</v>
      </c>
      <c r="T1502" s="5">
        <v>3645</v>
      </c>
      <c r="U1502" s="5">
        <v>3665</v>
      </c>
      <c r="V1502" s="5">
        <v>8061400</v>
      </c>
      <c r="W1502" s="3">
        <v>3665</v>
      </c>
      <c r="X1502" s="19">
        <f t="shared" si="149"/>
        <v>0.81855388813096863</v>
      </c>
      <c r="AF1502" s="51">
        <f t="shared" si="151"/>
        <v>0.54899451865494031</v>
      </c>
      <c r="AG1502" s="51">
        <f t="shared" si="150"/>
        <v>0.44952861730674426</v>
      </c>
    </row>
    <row r="1503" spans="1:33">
      <c r="A1503" s="12">
        <v>40304</v>
      </c>
      <c r="B1503" s="14">
        <v>10847.9</v>
      </c>
      <c r="C1503" s="14">
        <v>10847.9</v>
      </c>
      <c r="D1503" s="14">
        <v>10682.61</v>
      </c>
      <c r="E1503" s="15">
        <v>10695.69</v>
      </c>
      <c r="F1503" s="19">
        <f t="shared" si="146"/>
        <v>-3.3818295032858949</v>
      </c>
      <c r="G1503" s="19"/>
      <c r="H1503" s="19"/>
      <c r="I1503" s="19"/>
      <c r="J1503" s="19"/>
      <c r="K1503" s="19"/>
      <c r="L1503" s="19"/>
      <c r="M1503" s="19"/>
      <c r="N1503" s="51">
        <f t="shared" si="147"/>
        <v>-38.581727595682679</v>
      </c>
      <c r="O1503" s="51">
        <f t="shared" si="148"/>
        <v>130.36936810434295</v>
      </c>
      <c r="Q1503" s="12">
        <v>40304</v>
      </c>
      <c r="R1503" s="5">
        <v>3560</v>
      </c>
      <c r="S1503" s="5">
        <v>3580</v>
      </c>
      <c r="T1503" s="5">
        <v>3545</v>
      </c>
      <c r="U1503" s="5">
        <v>3550</v>
      </c>
      <c r="V1503" s="5">
        <v>10418300</v>
      </c>
      <c r="W1503" s="3">
        <v>3550</v>
      </c>
      <c r="X1503" s="19">
        <f t="shared" si="149"/>
        <v>-3.2394366197183095</v>
      </c>
      <c r="AF1503" s="51">
        <f t="shared" si="151"/>
        <v>-33.986054590907031</v>
      </c>
      <c r="AG1503" s="51">
        <f t="shared" si="150"/>
        <v>110.0865684124369</v>
      </c>
    </row>
    <row r="1504" spans="1:33">
      <c r="A1504" s="12">
        <v>40305</v>
      </c>
      <c r="B1504" s="14">
        <v>10472.700000000001</v>
      </c>
      <c r="C1504" s="14">
        <v>10472.77</v>
      </c>
      <c r="D1504" s="14">
        <v>10257.32</v>
      </c>
      <c r="E1504" s="15">
        <v>10364.59</v>
      </c>
      <c r="F1504" s="19">
        <f t="shared" si="146"/>
        <v>-3.1945306085431295</v>
      </c>
      <c r="G1504" s="19"/>
      <c r="H1504" s="19"/>
      <c r="I1504" s="19"/>
      <c r="J1504" s="19"/>
      <c r="K1504" s="19"/>
      <c r="L1504" s="19"/>
      <c r="M1504" s="19"/>
      <c r="N1504" s="51">
        <f t="shared" si="147"/>
        <v>-32.515073514532276</v>
      </c>
      <c r="O1504" s="51">
        <f t="shared" si="148"/>
        <v>103.77983766135712</v>
      </c>
      <c r="Q1504" s="12">
        <v>40305</v>
      </c>
      <c r="R1504" s="5">
        <v>3440</v>
      </c>
      <c r="S1504" s="5">
        <v>3500</v>
      </c>
      <c r="T1504" s="5">
        <v>3430</v>
      </c>
      <c r="U1504" s="5">
        <v>3480</v>
      </c>
      <c r="V1504" s="5">
        <v>12016200</v>
      </c>
      <c r="W1504" s="3">
        <v>3480</v>
      </c>
      <c r="X1504" s="19">
        <f t="shared" si="149"/>
        <v>-2.0114942528735633</v>
      </c>
      <c r="AF1504" s="51">
        <f t="shared" si="151"/>
        <v>-8.1354750761070029</v>
      </c>
      <c r="AG1504" s="51">
        <f t="shared" si="150"/>
        <v>16.362282698030779</v>
      </c>
    </row>
    <row r="1505" spans="1:33">
      <c r="A1505" s="12">
        <v>40308</v>
      </c>
      <c r="B1505" s="14">
        <v>10399.049999999999</v>
      </c>
      <c r="C1505" s="14">
        <v>10540.52</v>
      </c>
      <c r="D1505" s="14">
        <v>10362.34</v>
      </c>
      <c r="E1505" s="15">
        <v>10530.7</v>
      </c>
      <c r="F1505" s="19">
        <f t="shared" si="146"/>
        <v>1.5773880178905539</v>
      </c>
      <c r="G1505" s="19"/>
      <c r="H1505" s="19"/>
      <c r="I1505" s="19"/>
      <c r="J1505" s="19"/>
      <c r="K1505" s="19"/>
      <c r="L1505" s="19"/>
      <c r="M1505" s="19"/>
      <c r="N1505" s="51">
        <f t="shared" si="147"/>
        <v>3.9456091607791559</v>
      </c>
      <c r="O1505" s="51">
        <f t="shared" si="148"/>
        <v>6.2347457951462601</v>
      </c>
      <c r="Q1505" s="12">
        <v>40308</v>
      </c>
      <c r="R1505" s="5">
        <v>3470</v>
      </c>
      <c r="S1505" s="5">
        <v>3540</v>
      </c>
      <c r="T1505" s="5">
        <v>3460</v>
      </c>
      <c r="U1505" s="5">
        <v>3520</v>
      </c>
      <c r="V1505" s="5">
        <v>11365500</v>
      </c>
      <c r="W1505" s="3">
        <v>3520</v>
      </c>
      <c r="X1505" s="19">
        <f t="shared" si="149"/>
        <v>1.1363636363636365</v>
      </c>
      <c r="AF1505" s="51">
        <f t="shared" si="151"/>
        <v>1.4684494046621042</v>
      </c>
      <c r="AG1505" s="51">
        <f t="shared" si="150"/>
        <v>1.6690857527505423</v>
      </c>
    </row>
    <row r="1506" spans="1:33">
      <c r="A1506" s="12">
        <v>40309</v>
      </c>
      <c r="B1506" s="14">
        <v>10643.24</v>
      </c>
      <c r="C1506" s="14">
        <v>10643.28</v>
      </c>
      <c r="D1506" s="14">
        <v>10392.469999999999</v>
      </c>
      <c r="E1506" s="15">
        <v>10411.1</v>
      </c>
      <c r="F1506" s="19">
        <f t="shared" si="146"/>
        <v>-1.148773904774715</v>
      </c>
      <c r="G1506" s="19"/>
      <c r="H1506" s="19"/>
      <c r="I1506" s="19"/>
      <c r="J1506" s="19"/>
      <c r="K1506" s="19"/>
      <c r="L1506" s="19"/>
      <c r="M1506" s="19"/>
      <c r="N1506" s="51">
        <f t="shared" si="147"/>
        <v>-1.5050157626313445</v>
      </c>
      <c r="O1506" s="51">
        <f t="shared" si="148"/>
        <v>1.7247311136818646</v>
      </c>
      <c r="Q1506" s="12">
        <v>40309</v>
      </c>
      <c r="R1506" s="5">
        <v>3565</v>
      </c>
      <c r="S1506" s="5">
        <v>3575</v>
      </c>
      <c r="T1506" s="5">
        <v>3485</v>
      </c>
      <c r="U1506" s="5">
        <v>3495</v>
      </c>
      <c r="V1506" s="5">
        <v>8524000</v>
      </c>
      <c r="W1506" s="3">
        <v>3495</v>
      </c>
      <c r="X1506" s="19">
        <f t="shared" si="149"/>
        <v>-0.71530758226037194</v>
      </c>
      <c r="AF1506" s="51">
        <f t="shared" si="151"/>
        <v>-0.36558689489771684</v>
      </c>
      <c r="AG1506" s="51">
        <f t="shared" si="150"/>
        <v>0.26140917454595103</v>
      </c>
    </row>
    <row r="1507" spans="1:33">
      <c r="A1507" s="12">
        <v>40310</v>
      </c>
      <c r="B1507" s="14">
        <v>10465.030000000001</v>
      </c>
      <c r="C1507" s="14">
        <v>10501.72</v>
      </c>
      <c r="D1507" s="14">
        <v>10345.19</v>
      </c>
      <c r="E1507" s="15">
        <v>10394.030000000001</v>
      </c>
      <c r="F1507" s="19">
        <f t="shared" si="146"/>
        <v>-0.16422888908344221</v>
      </c>
      <c r="G1507" s="19"/>
      <c r="H1507" s="19"/>
      <c r="I1507" s="19"/>
      <c r="J1507" s="19"/>
      <c r="K1507" s="19"/>
      <c r="L1507" s="19"/>
      <c r="M1507" s="19"/>
      <c r="N1507" s="51">
        <f t="shared" si="147"/>
        <v>-4.2078813209977467E-3</v>
      </c>
      <c r="O1507" s="51">
        <f t="shared" si="148"/>
        <v>6.7933602124135633E-4</v>
      </c>
      <c r="Q1507" s="12">
        <v>40310</v>
      </c>
      <c r="R1507" s="5">
        <v>3565</v>
      </c>
      <c r="S1507" s="5">
        <v>3600</v>
      </c>
      <c r="T1507" s="5">
        <v>3560</v>
      </c>
      <c r="U1507" s="5">
        <v>3590</v>
      </c>
      <c r="V1507" s="5">
        <v>14564200</v>
      </c>
      <c r="W1507" s="3">
        <v>3590</v>
      </c>
      <c r="X1507" s="19">
        <f t="shared" si="149"/>
        <v>2.6462395543175488</v>
      </c>
      <c r="AF1507" s="51">
        <f t="shared" si="151"/>
        <v>18.536140575952707</v>
      </c>
      <c r="AG1507" s="51">
        <f t="shared" si="150"/>
        <v>49.056032313293933</v>
      </c>
    </row>
    <row r="1508" spans="1:33">
      <c r="A1508" s="12">
        <v>40311</v>
      </c>
      <c r="B1508" s="14">
        <v>10542.77</v>
      </c>
      <c r="C1508" s="14">
        <v>10638.23</v>
      </c>
      <c r="D1508" s="14">
        <v>10535.94</v>
      </c>
      <c r="E1508" s="15">
        <v>10620.55</v>
      </c>
      <c r="F1508" s="19">
        <f t="shared" si="146"/>
        <v>2.1328462273610937</v>
      </c>
      <c r="G1508" s="19"/>
      <c r="H1508" s="19"/>
      <c r="I1508" s="19"/>
      <c r="J1508" s="19"/>
      <c r="K1508" s="19"/>
      <c r="L1508" s="19"/>
      <c r="M1508" s="19"/>
      <c r="N1508" s="51">
        <f t="shared" si="147"/>
        <v>9.7404470455927985</v>
      </c>
      <c r="O1508" s="51">
        <f t="shared" si="148"/>
        <v>20.80200450870268</v>
      </c>
      <c r="Q1508" s="12">
        <v>40311</v>
      </c>
      <c r="R1508" s="5">
        <v>3645</v>
      </c>
      <c r="S1508" s="5">
        <v>3660</v>
      </c>
      <c r="T1508" s="5">
        <v>3595</v>
      </c>
      <c r="U1508" s="5">
        <v>3600</v>
      </c>
      <c r="V1508" s="5">
        <v>10900800</v>
      </c>
      <c r="W1508" s="3">
        <v>3600</v>
      </c>
      <c r="X1508" s="19">
        <f t="shared" si="149"/>
        <v>0.27777777777777779</v>
      </c>
      <c r="AF1508" s="51">
        <f t="shared" si="151"/>
        <v>2.1495520510655969E-2</v>
      </c>
      <c r="AG1508" s="51">
        <f t="shared" si="150"/>
        <v>5.9767343717443567E-3</v>
      </c>
    </row>
    <row r="1509" spans="1:33">
      <c r="A1509" s="12">
        <v>40312</v>
      </c>
      <c r="B1509" s="14">
        <v>10453.4</v>
      </c>
      <c r="C1509" s="14">
        <v>10551.69</v>
      </c>
      <c r="D1509" s="14">
        <v>10390.77</v>
      </c>
      <c r="E1509" s="15">
        <v>10462.51</v>
      </c>
      <c r="F1509" s="19">
        <f t="shared" si="146"/>
        <v>-1.5105361906464037</v>
      </c>
      <c r="G1509" s="19"/>
      <c r="H1509" s="19"/>
      <c r="I1509" s="19"/>
      <c r="J1509" s="19"/>
      <c r="K1509" s="19"/>
      <c r="L1509" s="19"/>
      <c r="M1509" s="19"/>
      <c r="N1509" s="51">
        <f t="shared" si="147"/>
        <v>-3.4275902258195634</v>
      </c>
      <c r="O1509" s="51">
        <f t="shared" si="148"/>
        <v>5.1679526705561063</v>
      </c>
      <c r="Q1509" s="12">
        <v>40312</v>
      </c>
      <c r="R1509" s="5">
        <v>3560</v>
      </c>
      <c r="S1509" s="5">
        <v>3570</v>
      </c>
      <c r="T1509" s="5">
        <v>3520</v>
      </c>
      <c r="U1509" s="5">
        <v>3530</v>
      </c>
      <c r="V1509" s="5">
        <v>9620000</v>
      </c>
      <c r="W1509" s="3">
        <v>3530</v>
      </c>
      <c r="X1509" s="19">
        <f t="shared" si="149"/>
        <v>-1.9830028328611897</v>
      </c>
      <c r="AF1509" s="51">
        <f t="shared" si="151"/>
        <v>-7.7946037490369546</v>
      </c>
      <c r="AG1509" s="51">
        <f t="shared" si="150"/>
        <v>15.454633937992011</v>
      </c>
    </row>
    <row r="1510" spans="1:33">
      <c r="A1510" s="12">
        <v>40315</v>
      </c>
      <c r="B1510" s="14">
        <v>10329.370000000001</v>
      </c>
      <c r="C1510" s="14">
        <v>10331.870000000001</v>
      </c>
      <c r="D1510" s="14">
        <v>10158.299999999999</v>
      </c>
      <c r="E1510" s="15">
        <v>10235.76</v>
      </c>
      <c r="F1510" s="19">
        <f t="shared" si="146"/>
        <v>-2.2152727301148132</v>
      </c>
      <c r="G1510" s="19"/>
      <c r="H1510" s="19"/>
      <c r="I1510" s="19"/>
      <c r="J1510" s="19"/>
      <c r="K1510" s="19"/>
      <c r="L1510" s="19"/>
      <c r="M1510" s="19"/>
      <c r="N1510" s="51">
        <f t="shared" si="147"/>
        <v>-10.830350558105334</v>
      </c>
      <c r="O1510" s="51">
        <f t="shared" si="148"/>
        <v>23.962015910620437</v>
      </c>
      <c r="Q1510" s="12">
        <v>40315</v>
      </c>
      <c r="R1510" s="5">
        <v>3510</v>
      </c>
      <c r="S1510" s="5">
        <v>3545</v>
      </c>
      <c r="T1510" s="5">
        <v>3485</v>
      </c>
      <c r="U1510" s="5">
        <v>3530</v>
      </c>
      <c r="V1510" s="5">
        <v>10463600</v>
      </c>
      <c r="W1510" s="3">
        <v>3530</v>
      </c>
      <c r="X1510" s="19">
        <f t="shared" si="149"/>
        <v>0</v>
      </c>
      <c r="AF1510" s="51">
        <f t="shared" si="151"/>
        <v>1.9205286566845341E-11</v>
      </c>
      <c r="AG1510" s="51">
        <f t="shared" si="150"/>
        <v>5.1431326109964725E-15</v>
      </c>
    </row>
    <row r="1511" spans="1:33">
      <c r="A1511" s="12">
        <v>40316</v>
      </c>
      <c r="B1511" s="14">
        <v>10313.14</v>
      </c>
      <c r="C1511" s="14">
        <v>10336.530000000001</v>
      </c>
      <c r="D1511" s="14">
        <v>10197.74</v>
      </c>
      <c r="E1511" s="15">
        <v>10242.64</v>
      </c>
      <c r="F1511" s="19">
        <f t="shared" si="146"/>
        <v>6.7170182687268126E-2</v>
      </c>
      <c r="G1511" s="19"/>
      <c r="H1511" s="19"/>
      <c r="I1511" s="19"/>
      <c r="J1511" s="19"/>
      <c r="K1511" s="19"/>
      <c r="L1511" s="19"/>
      <c r="M1511" s="19"/>
      <c r="N1511" s="51">
        <f t="shared" si="147"/>
        <v>3.4234406353672581E-4</v>
      </c>
      <c r="O1511" s="51">
        <f t="shared" si="148"/>
        <v>2.3948798784318121E-5</v>
      </c>
      <c r="Q1511" s="12">
        <v>40316</v>
      </c>
      <c r="R1511" s="5">
        <v>3540</v>
      </c>
      <c r="S1511" s="5">
        <v>3565</v>
      </c>
      <c r="T1511" s="5">
        <v>3505</v>
      </c>
      <c r="U1511" s="5">
        <v>3530</v>
      </c>
      <c r="V1511" s="5">
        <v>10421700</v>
      </c>
      <c r="W1511" s="3">
        <v>3530</v>
      </c>
      <c r="X1511" s="19">
        <f t="shared" si="149"/>
        <v>0</v>
      </c>
      <c r="AF1511" s="51">
        <f t="shared" si="151"/>
        <v>1.9205286566845341E-11</v>
      </c>
      <c r="AG1511" s="51">
        <f t="shared" si="150"/>
        <v>5.1431326109964725E-15</v>
      </c>
    </row>
    <row r="1512" spans="1:33">
      <c r="A1512" s="12">
        <v>40317</v>
      </c>
      <c r="B1512" s="14">
        <v>10087.33</v>
      </c>
      <c r="C1512" s="14">
        <v>10186.84</v>
      </c>
      <c r="D1512" s="14">
        <v>10041.93</v>
      </c>
      <c r="E1512" s="15">
        <v>10186.84</v>
      </c>
      <c r="F1512" s="19">
        <f t="shared" si="146"/>
        <v>-0.54776554849196879</v>
      </c>
      <c r="G1512" s="19"/>
      <c r="H1512" s="19"/>
      <c r="I1512" s="19"/>
      <c r="J1512" s="19"/>
      <c r="K1512" s="19"/>
      <c r="L1512" s="19"/>
      <c r="M1512" s="19"/>
      <c r="N1512" s="51">
        <f t="shared" si="147"/>
        <v>-0.16186114379071265</v>
      </c>
      <c r="O1512" s="51">
        <f t="shared" si="148"/>
        <v>8.8211147841555551E-2</v>
      </c>
      <c r="Q1512" s="12">
        <v>40317</v>
      </c>
      <c r="R1512" s="5">
        <v>3490</v>
      </c>
      <c r="S1512" s="5">
        <v>3530</v>
      </c>
      <c r="T1512" s="5">
        <v>3480</v>
      </c>
      <c r="U1512" s="5">
        <v>3510</v>
      </c>
      <c r="V1512" s="5">
        <v>11033800</v>
      </c>
      <c r="W1512" s="3">
        <v>3510</v>
      </c>
      <c r="X1512" s="19">
        <f t="shared" si="149"/>
        <v>-0.56980056980056981</v>
      </c>
      <c r="AF1512" s="51">
        <f t="shared" si="151"/>
        <v>-0.18473796610797147</v>
      </c>
      <c r="AG1512" s="51">
        <f t="shared" si="150"/>
        <v>0.10521432593968488</v>
      </c>
    </row>
    <row r="1513" spans="1:33">
      <c r="A1513" s="12">
        <v>40318</v>
      </c>
      <c r="B1513" s="14">
        <v>10121.85</v>
      </c>
      <c r="C1513" s="14">
        <v>10161.700000000001</v>
      </c>
      <c r="D1513" s="14">
        <v>9999.59</v>
      </c>
      <c r="E1513" s="15">
        <v>10030.31</v>
      </c>
      <c r="F1513" s="19">
        <f t="shared" si="146"/>
        <v>-1.5605699125949315</v>
      </c>
      <c r="G1513" s="19"/>
      <c r="H1513" s="19"/>
      <c r="I1513" s="19"/>
      <c r="J1513" s="19"/>
      <c r="K1513" s="19"/>
      <c r="L1513" s="19"/>
      <c r="M1513" s="19"/>
      <c r="N1513" s="51">
        <f t="shared" si="147"/>
        <v>-3.7802658239168081</v>
      </c>
      <c r="O1513" s="51">
        <f t="shared" si="148"/>
        <v>5.8888404336182569</v>
      </c>
      <c r="Q1513" s="12">
        <v>40318</v>
      </c>
      <c r="R1513" s="5">
        <v>3465</v>
      </c>
      <c r="S1513" s="5">
        <v>3470</v>
      </c>
      <c r="T1513" s="5">
        <v>3410</v>
      </c>
      <c r="U1513" s="5">
        <v>3420</v>
      </c>
      <c r="V1513" s="5">
        <v>11732000</v>
      </c>
      <c r="W1513" s="3">
        <v>3420</v>
      </c>
      <c r="X1513" s="19">
        <f t="shared" si="149"/>
        <v>-2.6315789473684208</v>
      </c>
      <c r="AF1513" s="51">
        <f t="shared" si="151"/>
        <v>-18.218667838358254</v>
      </c>
      <c r="AG1513" s="51">
        <f t="shared" si="150"/>
        <v>47.938983814190443</v>
      </c>
    </row>
    <row r="1514" spans="1:33">
      <c r="A1514" s="12">
        <v>40319</v>
      </c>
      <c r="B1514" s="14">
        <v>9823.84</v>
      </c>
      <c r="C1514" s="14">
        <v>9829.36</v>
      </c>
      <c r="D1514" s="14">
        <v>9696.6299999999992</v>
      </c>
      <c r="E1514" s="15">
        <v>9784.5400000000009</v>
      </c>
      <c r="F1514" s="19">
        <f t="shared" si="146"/>
        <v>-2.5118196665351524</v>
      </c>
      <c r="G1514" s="19"/>
      <c r="H1514" s="19"/>
      <c r="I1514" s="19"/>
      <c r="J1514" s="19"/>
      <c r="K1514" s="19"/>
      <c r="L1514" s="19"/>
      <c r="M1514" s="19"/>
      <c r="N1514" s="51">
        <f t="shared" si="147"/>
        <v>-15.795009764202375</v>
      </c>
      <c r="O1514" s="51">
        <f t="shared" si="148"/>
        <v>39.630224413976386</v>
      </c>
      <c r="Q1514" s="12">
        <v>40319</v>
      </c>
      <c r="R1514" s="5">
        <v>3330</v>
      </c>
      <c r="S1514" s="5">
        <v>3365</v>
      </c>
      <c r="T1514" s="5">
        <v>3325</v>
      </c>
      <c r="U1514" s="5">
        <v>3355</v>
      </c>
      <c r="V1514" s="5">
        <v>13588400</v>
      </c>
      <c r="W1514" s="3">
        <v>3355</v>
      </c>
      <c r="X1514" s="19">
        <f t="shared" si="149"/>
        <v>-1.9374068554396422</v>
      </c>
      <c r="AF1514" s="51">
        <f t="shared" si="151"/>
        <v>-7.2691292857454179</v>
      </c>
      <c r="AG1514" s="51">
        <f t="shared" si="150"/>
        <v>14.08131425478267</v>
      </c>
    </row>
    <row r="1515" spans="1:33">
      <c r="A1515" s="12">
        <v>40322</v>
      </c>
      <c r="B1515" s="14">
        <v>9754.99</v>
      </c>
      <c r="C1515" s="14">
        <v>9793.4599999999991</v>
      </c>
      <c r="D1515" s="14">
        <v>9693.07</v>
      </c>
      <c r="E1515" s="15">
        <v>9758.4</v>
      </c>
      <c r="F1515" s="19">
        <f t="shared" si="146"/>
        <v>-0.2678717822593995</v>
      </c>
      <c r="G1515" s="19"/>
      <c r="H1515" s="19"/>
      <c r="I1515" s="19"/>
      <c r="J1515" s="19"/>
      <c r="K1515" s="19"/>
      <c r="L1515" s="19"/>
      <c r="M1515" s="19"/>
      <c r="N1515" s="51">
        <f t="shared" si="147"/>
        <v>-1.8627878569249797E-2</v>
      </c>
      <c r="O1515" s="51">
        <f t="shared" si="148"/>
        <v>4.9380012736043926E-3</v>
      </c>
      <c r="Q1515" s="12">
        <v>40322</v>
      </c>
      <c r="R1515" s="5">
        <v>3355</v>
      </c>
      <c r="S1515" s="5">
        <v>3380</v>
      </c>
      <c r="T1515" s="5">
        <v>3345</v>
      </c>
      <c r="U1515" s="5">
        <v>3365</v>
      </c>
      <c r="V1515" s="5">
        <v>11064200</v>
      </c>
      <c r="W1515" s="3">
        <v>3365</v>
      </c>
      <c r="X1515" s="19">
        <f t="shared" si="149"/>
        <v>0.29717682020802377</v>
      </c>
      <c r="AF1515" s="51">
        <f t="shared" si="151"/>
        <v>2.6315907142831517E-2</v>
      </c>
      <c r="AG1515" s="51">
        <f t="shared" si="150"/>
        <v>7.8275249464283651E-3</v>
      </c>
    </row>
    <row r="1516" spans="1:33">
      <c r="A1516" s="12">
        <v>40323</v>
      </c>
      <c r="B1516" s="14">
        <v>9632.14</v>
      </c>
      <c r="C1516" s="14">
        <v>9642.6</v>
      </c>
      <c r="D1516" s="14">
        <v>9432.09</v>
      </c>
      <c r="E1516" s="15">
        <v>9459.89</v>
      </c>
      <c r="F1516" s="19">
        <f t="shared" si="146"/>
        <v>-3.1555335210028894</v>
      </c>
      <c r="G1516" s="19"/>
      <c r="H1516" s="19"/>
      <c r="I1516" s="19"/>
      <c r="J1516" s="19"/>
      <c r="K1516" s="19"/>
      <c r="L1516" s="19"/>
      <c r="M1516" s="19"/>
      <c r="N1516" s="51">
        <f t="shared" si="147"/>
        <v>-31.33775801938603</v>
      </c>
      <c r="O1516" s="51">
        <f t="shared" si="148"/>
        <v>98.800065004034508</v>
      </c>
      <c r="Q1516" s="12">
        <v>40323</v>
      </c>
      <c r="R1516" s="5">
        <v>3365</v>
      </c>
      <c r="S1516" s="5">
        <v>3365</v>
      </c>
      <c r="T1516" s="5">
        <v>3290</v>
      </c>
      <c r="U1516" s="5">
        <v>3305</v>
      </c>
      <c r="V1516" s="5">
        <v>10207200</v>
      </c>
      <c r="W1516" s="3">
        <v>3305</v>
      </c>
      <c r="X1516" s="19">
        <f t="shared" si="149"/>
        <v>-1.8154311649016641</v>
      </c>
      <c r="AF1516" s="51">
        <f t="shared" si="151"/>
        <v>-5.9806330247492667</v>
      </c>
      <c r="AG1516" s="51">
        <f t="shared" si="150"/>
        <v>10.855825978877316</v>
      </c>
    </row>
    <row r="1517" spans="1:33">
      <c r="A1517" s="12">
        <v>40324</v>
      </c>
      <c r="B1517" s="14">
        <v>9567.35</v>
      </c>
      <c r="C1517" s="14">
        <v>9622.4</v>
      </c>
      <c r="D1517" s="14">
        <v>9477.4500000000007</v>
      </c>
      <c r="E1517" s="15">
        <v>9522.66</v>
      </c>
      <c r="F1517" s="19">
        <f t="shared" si="146"/>
        <v>0.65916456116253697</v>
      </c>
      <c r="G1517" s="19"/>
      <c r="H1517" s="19"/>
      <c r="I1517" s="19"/>
      <c r="J1517" s="19"/>
      <c r="K1517" s="19"/>
      <c r="L1517" s="19"/>
      <c r="M1517" s="19"/>
      <c r="N1517" s="51">
        <f t="shared" si="147"/>
        <v>0.29005143943355893</v>
      </c>
      <c r="O1517" s="51">
        <f t="shared" si="148"/>
        <v>0.19199947157621405</v>
      </c>
      <c r="Q1517" s="12">
        <v>40324</v>
      </c>
      <c r="R1517" s="5">
        <v>3300</v>
      </c>
      <c r="S1517" s="5">
        <v>3325</v>
      </c>
      <c r="T1517" s="5">
        <v>3230</v>
      </c>
      <c r="U1517" s="5">
        <v>3240</v>
      </c>
      <c r="V1517" s="5">
        <v>21796200</v>
      </c>
      <c r="W1517" s="3">
        <v>3240</v>
      </c>
      <c r="X1517" s="19">
        <f t="shared" si="149"/>
        <v>-2.0061728395061729</v>
      </c>
      <c r="AF1517" s="51">
        <f t="shared" si="151"/>
        <v>-8.071069924038424</v>
      </c>
      <c r="AG1517" s="51">
        <f t="shared" si="150"/>
        <v>16.189799852961546</v>
      </c>
    </row>
    <row r="1518" spans="1:33">
      <c r="A1518" s="12">
        <v>40325</v>
      </c>
      <c r="B1518" s="14">
        <v>9419.2999999999993</v>
      </c>
      <c r="C1518" s="14">
        <v>9642.16</v>
      </c>
      <c r="D1518" s="14">
        <v>9395.2900000000009</v>
      </c>
      <c r="E1518" s="15">
        <v>9639.7199999999993</v>
      </c>
      <c r="F1518" s="19">
        <f t="shared" si="146"/>
        <v>1.2143506242919866</v>
      </c>
      <c r="G1518" s="19"/>
      <c r="H1518" s="19"/>
      <c r="I1518" s="19"/>
      <c r="J1518" s="19"/>
      <c r="K1518" s="19"/>
      <c r="L1518" s="19"/>
      <c r="M1518" s="19"/>
      <c r="N1518" s="51">
        <f t="shared" si="147"/>
        <v>1.8030887386701391</v>
      </c>
      <c r="O1518" s="51">
        <f t="shared" si="148"/>
        <v>2.1946038392705365</v>
      </c>
      <c r="Q1518" s="12">
        <v>40325</v>
      </c>
      <c r="R1518" s="5">
        <v>3205</v>
      </c>
      <c r="S1518" s="5">
        <v>3275</v>
      </c>
      <c r="T1518" s="5">
        <v>3175</v>
      </c>
      <c r="U1518" s="5">
        <v>3275</v>
      </c>
      <c r="V1518" s="5">
        <v>17939000</v>
      </c>
      <c r="W1518" s="3">
        <v>3275</v>
      </c>
      <c r="X1518" s="19">
        <f t="shared" si="149"/>
        <v>1.0687022900763359</v>
      </c>
      <c r="AF1518" s="51">
        <f t="shared" si="151"/>
        <v>1.2215089644872645</v>
      </c>
      <c r="AG1518" s="51">
        <f t="shared" si="150"/>
        <v>1.3057565450537145</v>
      </c>
    </row>
    <row r="1519" spans="1:33">
      <c r="A1519" s="12">
        <v>40326</v>
      </c>
      <c r="B1519" s="14">
        <v>9806.06</v>
      </c>
      <c r="C1519" s="14">
        <v>9824.85</v>
      </c>
      <c r="D1519" s="14">
        <v>9699.14</v>
      </c>
      <c r="E1519" s="15">
        <v>9762.98</v>
      </c>
      <c r="F1519" s="19">
        <f t="shared" si="146"/>
        <v>1.2625243521957459</v>
      </c>
      <c r="G1519" s="19"/>
      <c r="H1519" s="19"/>
      <c r="I1519" s="19"/>
      <c r="J1519" s="19"/>
      <c r="K1519" s="19"/>
      <c r="L1519" s="19"/>
      <c r="M1519" s="19"/>
      <c r="N1519" s="51">
        <f t="shared" si="147"/>
        <v>2.0257708911543966</v>
      </c>
      <c r="O1519" s="51">
        <f t="shared" si="148"/>
        <v>2.5632271929160027</v>
      </c>
      <c r="Q1519" s="12">
        <v>40326</v>
      </c>
      <c r="R1519" s="5">
        <v>3345</v>
      </c>
      <c r="S1519" s="5">
        <v>3350</v>
      </c>
      <c r="T1519" s="5">
        <v>3280</v>
      </c>
      <c r="U1519" s="5">
        <v>3300</v>
      </c>
      <c r="V1519" s="5">
        <v>10772000</v>
      </c>
      <c r="W1519" s="3">
        <v>3300</v>
      </c>
      <c r="X1519" s="19">
        <f t="shared" si="149"/>
        <v>0.75757575757575757</v>
      </c>
      <c r="AF1519" s="51">
        <f t="shared" si="151"/>
        <v>0.43524990522594459</v>
      </c>
      <c r="AG1519" s="51">
        <f t="shared" si="150"/>
        <v>0.32985133563344848</v>
      </c>
    </row>
    <row r="1520" spans="1:33">
      <c r="A1520" s="12">
        <v>40329</v>
      </c>
      <c r="B1520" s="14">
        <v>9735.4699999999993</v>
      </c>
      <c r="C1520" s="14">
        <v>9831.73</v>
      </c>
      <c r="D1520" s="14">
        <v>9728.42</v>
      </c>
      <c r="E1520" s="15">
        <v>9768.7000000000007</v>
      </c>
      <c r="F1520" s="19">
        <f t="shared" si="146"/>
        <v>5.855436240237865E-2</v>
      </c>
      <c r="G1520" s="19"/>
      <c r="H1520" s="19"/>
      <c r="I1520" s="19"/>
      <c r="J1520" s="19"/>
      <c r="K1520" s="19"/>
      <c r="L1520" s="19"/>
      <c r="M1520" s="19"/>
      <c r="N1520" s="51">
        <f t="shared" si="147"/>
        <v>2.3079230564223419E-4</v>
      </c>
      <c r="O1520" s="51">
        <f t="shared" si="148"/>
        <v>1.4156691489410738E-5</v>
      </c>
      <c r="Q1520" s="12">
        <v>40329</v>
      </c>
      <c r="R1520" s="5">
        <v>3295</v>
      </c>
      <c r="S1520" s="5">
        <v>3330</v>
      </c>
      <c r="T1520" s="5">
        <v>3275</v>
      </c>
      <c r="U1520" s="5">
        <v>3280</v>
      </c>
      <c r="V1520" s="5">
        <v>9228900</v>
      </c>
      <c r="W1520" s="3">
        <v>3280</v>
      </c>
      <c r="X1520" s="19">
        <f t="shared" si="149"/>
        <v>-0.6097560975609756</v>
      </c>
      <c r="AF1520" s="51">
        <f t="shared" si="151"/>
        <v>-0.22641026810221371</v>
      </c>
      <c r="AG1520" s="51">
        <f t="shared" si="150"/>
        <v>0.13799440936441887</v>
      </c>
    </row>
    <row r="1521" spans="1:33">
      <c r="A1521" s="12">
        <v>40330</v>
      </c>
      <c r="B1521" s="14">
        <v>9747.26</v>
      </c>
      <c r="C1521" s="14">
        <v>9747.26</v>
      </c>
      <c r="D1521" s="14">
        <v>9658.44</v>
      </c>
      <c r="E1521" s="15">
        <v>9711.83</v>
      </c>
      <c r="F1521" s="19">
        <f t="shared" si="146"/>
        <v>-0.58557450037738312</v>
      </c>
      <c r="G1521" s="19"/>
      <c r="H1521" s="19"/>
      <c r="I1521" s="19"/>
      <c r="J1521" s="19"/>
      <c r="K1521" s="19"/>
      <c r="L1521" s="19"/>
      <c r="M1521" s="19"/>
      <c r="N1521" s="51">
        <f t="shared" si="147"/>
        <v>-0.19794055449270759</v>
      </c>
      <c r="O1521" s="51">
        <f t="shared" si="148"/>
        <v>0.115357643739724</v>
      </c>
      <c r="Q1521" s="12">
        <v>40330</v>
      </c>
      <c r="R1521" s="5">
        <v>3260</v>
      </c>
      <c r="S1521" s="5">
        <v>3280</v>
      </c>
      <c r="T1521" s="5">
        <v>3230</v>
      </c>
      <c r="U1521" s="5">
        <v>3265</v>
      </c>
      <c r="V1521" s="5">
        <v>6849900</v>
      </c>
      <c r="W1521" s="3">
        <v>3265</v>
      </c>
      <c r="X1521" s="19">
        <f t="shared" si="149"/>
        <v>-0.45941807044410415</v>
      </c>
      <c r="AF1521" s="51">
        <f t="shared" si="151"/>
        <v>-9.6797588900401382E-2</v>
      </c>
      <c r="AG1521" s="51">
        <f t="shared" si="150"/>
        <v>4.4444639339346406E-2</v>
      </c>
    </row>
    <row r="1522" spans="1:33">
      <c r="A1522" s="12">
        <v>40331</v>
      </c>
      <c r="B1522" s="14">
        <v>9604.4500000000007</v>
      </c>
      <c r="C1522" s="14">
        <v>9763.41</v>
      </c>
      <c r="D1522" s="14">
        <v>9560.16</v>
      </c>
      <c r="E1522" s="15">
        <v>9603.24</v>
      </c>
      <c r="F1522" s="19">
        <f t="shared" si="146"/>
        <v>-1.1307642004156946</v>
      </c>
      <c r="G1522" s="19"/>
      <c r="H1522" s="19"/>
      <c r="I1522" s="19"/>
      <c r="J1522" s="19"/>
      <c r="K1522" s="19"/>
      <c r="L1522" s="19"/>
      <c r="M1522" s="19"/>
      <c r="N1522" s="51">
        <f t="shared" si="147"/>
        <v>-1.4351691196637697</v>
      </c>
      <c r="O1522" s="51">
        <f t="shared" si="148"/>
        <v>1.618840675940989</v>
      </c>
      <c r="Q1522" s="12">
        <v>40331</v>
      </c>
      <c r="R1522" s="5">
        <v>3245</v>
      </c>
      <c r="S1522" s="5">
        <v>3295</v>
      </c>
      <c r="T1522" s="5">
        <v>3220</v>
      </c>
      <c r="U1522" s="5">
        <v>3235</v>
      </c>
      <c r="V1522" s="5">
        <v>9747500</v>
      </c>
      <c r="W1522" s="3">
        <v>3235</v>
      </c>
      <c r="X1522" s="19">
        <f t="shared" si="149"/>
        <v>-0.92735703245749612</v>
      </c>
      <c r="AF1522" s="51">
        <f t="shared" si="151"/>
        <v>-0.7968280510504433</v>
      </c>
      <c r="AG1522" s="51">
        <f t="shared" si="150"/>
        <v>0.73873070803848984</v>
      </c>
    </row>
    <row r="1523" spans="1:33">
      <c r="A1523" s="12">
        <v>40332</v>
      </c>
      <c r="B1523" s="14">
        <v>9758.82</v>
      </c>
      <c r="C1523" s="14">
        <v>9920.18</v>
      </c>
      <c r="D1523" s="14">
        <v>9758.82</v>
      </c>
      <c r="E1523" s="15">
        <v>9914.19</v>
      </c>
      <c r="F1523" s="19">
        <f t="shared" si="146"/>
        <v>3.1364135647995521</v>
      </c>
      <c r="G1523" s="19"/>
      <c r="H1523" s="19"/>
      <c r="I1523" s="19"/>
      <c r="J1523" s="19"/>
      <c r="K1523" s="19"/>
      <c r="L1523" s="19"/>
      <c r="M1523" s="19"/>
      <c r="N1523" s="51">
        <f t="shared" si="147"/>
        <v>30.935449504742685</v>
      </c>
      <c r="O1523" s="51">
        <f t="shared" si="148"/>
        <v>97.112523862538097</v>
      </c>
      <c r="Q1523" s="12">
        <v>40332</v>
      </c>
      <c r="R1523" s="5">
        <v>3285</v>
      </c>
      <c r="S1523" s="5">
        <v>3360</v>
      </c>
      <c r="T1523" s="5">
        <v>3280</v>
      </c>
      <c r="U1523" s="5">
        <v>3350</v>
      </c>
      <c r="V1523" s="5">
        <v>11938000</v>
      </c>
      <c r="W1523" s="3">
        <v>3350</v>
      </c>
      <c r="X1523" s="19">
        <f t="shared" si="149"/>
        <v>3.4328358208955225</v>
      </c>
      <c r="AF1523" s="51">
        <f t="shared" si="151"/>
        <v>40.463247436948478</v>
      </c>
      <c r="AG1523" s="51">
        <f t="shared" si="150"/>
        <v>138.91452119810614</v>
      </c>
    </row>
    <row r="1524" spans="1:33">
      <c r="A1524" s="12">
        <v>40333</v>
      </c>
      <c r="B1524" s="14">
        <v>9909.24</v>
      </c>
      <c r="C1524" s="14">
        <v>9962.42</v>
      </c>
      <c r="D1524" s="14">
        <v>9868.09</v>
      </c>
      <c r="E1524" s="15">
        <v>9901.19</v>
      </c>
      <c r="F1524" s="19">
        <f t="shared" si="146"/>
        <v>-0.13129734910652152</v>
      </c>
      <c r="G1524" s="19"/>
      <c r="H1524" s="19"/>
      <c r="I1524" s="19"/>
      <c r="J1524" s="19"/>
      <c r="K1524" s="19"/>
      <c r="L1524" s="19"/>
      <c r="M1524" s="19"/>
      <c r="N1524" s="51">
        <f t="shared" si="147"/>
        <v>-2.1224276288000772E-3</v>
      </c>
      <c r="O1524" s="51">
        <f t="shared" si="148"/>
        <v>2.7275780528157492E-4</v>
      </c>
      <c r="Q1524" s="12">
        <v>40333</v>
      </c>
      <c r="R1524" s="5">
        <v>3360</v>
      </c>
      <c r="S1524" s="5">
        <v>3385</v>
      </c>
      <c r="T1524" s="5">
        <v>3320</v>
      </c>
      <c r="U1524" s="5">
        <v>3345</v>
      </c>
      <c r="V1524" s="5">
        <v>7464800</v>
      </c>
      <c r="W1524" s="3">
        <v>3345</v>
      </c>
      <c r="X1524" s="19">
        <f t="shared" si="149"/>
        <v>-0.14947683109118087</v>
      </c>
      <c r="AF1524" s="51">
        <f t="shared" si="151"/>
        <v>-3.3218907881143083E-3</v>
      </c>
      <c r="AG1524" s="51">
        <f t="shared" si="150"/>
        <v>4.9565611334562187E-4</v>
      </c>
    </row>
    <row r="1525" spans="1:33">
      <c r="A1525" s="12">
        <v>40336</v>
      </c>
      <c r="B1525" s="14">
        <v>9705.36</v>
      </c>
      <c r="C1525" s="14">
        <v>9714.42</v>
      </c>
      <c r="D1525" s="14">
        <v>9502.6200000000008</v>
      </c>
      <c r="E1525" s="15">
        <v>9520.7999999999993</v>
      </c>
      <c r="F1525" s="19">
        <f t="shared" si="146"/>
        <v>-3.9953575329804347</v>
      </c>
      <c r="G1525" s="19"/>
      <c r="H1525" s="19"/>
      <c r="I1525" s="19"/>
      <c r="J1525" s="19"/>
      <c r="K1525" s="19"/>
      <c r="L1525" s="19"/>
      <c r="M1525" s="19"/>
      <c r="N1525" s="51">
        <f t="shared" si="147"/>
        <v>-63.644135179404245</v>
      </c>
      <c r="O1525" s="51">
        <f t="shared" si="148"/>
        <v>254.10381535426075</v>
      </c>
      <c r="Q1525" s="12">
        <v>40336</v>
      </c>
      <c r="R1525" s="5">
        <v>3230</v>
      </c>
      <c r="S1525" s="5">
        <v>3245</v>
      </c>
      <c r="T1525" s="5">
        <v>3200</v>
      </c>
      <c r="U1525" s="5">
        <v>3210</v>
      </c>
      <c r="V1525" s="5">
        <v>11620600</v>
      </c>
      <c r="W1525" s="3">
        <v>3210</v>
      </c>
      <c r="X1525" s="19">
        <f t="shared" si="149"/>
        <v>-4.2056074766355138</v>
      </c>
      <c r="AF1525" s="51">
        <f t="shared" si="151"/>
        <v>-74.370935211994976</v>
      </c>
      <c r="AG1525" s="51">
        <f t="shared" si="150"/>
        <v>312.75504480251539</v>
      </c>
    </row>
    <row r="1526" spans="1:33">
      <c r="A1526" s="12">
        <v>40337</v>
      </c>
      <c r="B1526" s="14">
        <v>9448.7900000000009</v>
      </c>
      <c r="C1526" s="14">
        <v>9587.65</v>
      </c>
      <c r="D1526" s="14">
        <v>9434.81</v>
      </c>
      <c r="E1526" s="15">
        <v>9537.94</v>
      </c>
      <c r="F1526" s="19">
        <f t="shared" si="146"/>
        <v>0.17970337410385509</v>
      </c>
      <c r="G1526" s="19"/>
      <c r="H1526" s="19"/>
      <c r="I1526" s="19"/>
      <c r="J1526" s="19"/>
      <c r="K1526" s="19"/>
      <c r="L1526" s="19"/>
      <c r="M1526" s="19"/>
      <c r="N1526" s="51">
        <f t="shared" si="147"/>
        <v>6.0772457693153035E-3</v>
      </c>
      <c r="O1526" s="51">
        <f t="shared" si="148"/>
        <v>1.109027716257992E-3</v>
      </c>
      <c r="Q1526" s="12">
        <v>40337</v>
      </c>
      <c r="R1526" s="5">
        <v>3200</v>
      </c>
      <c r="S1526" s="5">
        <v>3230</v>
      </c>
      <c r="T1526" s="5">
        <v>3195</v>
      </c>
      <c r="U1526" s="5">
        <v>3200</v>
      </c>
      <c r="V1526" s="5">
        <v>9255600</v>
      </c>
      <c r="W1526" s="3">
        <v>3200</v>
      </c>
      <c r="X1526" s="19">
        <f t="shared" si="149"/>
        <v>-0.3125</v>
      </c>
      <c r="AF1526" s="51">
        <f t="shared" si="151"/>
        <v>-3.0439188965909435E-2</v>
      </c>
      <c r="AG1526" s="51">
        <f t="shared" si="150"/>
        <v>9.5040950054025488E-3</v>
      </c>
    </row>
    <row r="1527" spans="1:33">
      <c r="A1527" s="12">
        <v>40338</v>
      </c>
      <c r="B1527" s="14">
        <v>9475.57</v>
      </c>
      <c r="C1527" s="14">
        <v>9487.91</v>
      </c>
      <c r="D1527" s="14">
        <v>9378.23</v>
      </c>
      <c r="E1527" s="15">
        <v>9439.1299999999992</v>
      </c>
      <c r="F1527" s="19">
        <f t="shared" si="146"/>
        <v>-1.0468125770065813</v>
      </c>
      <c r="G1527" s="19"/>
      <c r="H1527" s="19"/>
      <c r="I1527" s="19"/>
      <c r="J1527" s="19"/>
      <c r="K1527" s="19"/>
      <c r="L1527" s="19"/>
      <c r="M1527" s="19"/>
      <c r="N1527" s="51">
        <f t="shared" si="147"/>
        <v>-1.1379828107970833</v>
      </c>
      <c r="O1527" s="51">
        <f t="shared" si="148"/>
        <v>1.1880852462353166</v>
      </c>
      <c r="Q1527" s="12">
        <v>40338</v>
      </c>
      <c r="R1527" s="5">
        <v>3200</v>
      </c>
      <c r="S1527" s="5">
        <v>3200</v>
      </c>
      <c r="T1527" s="5">
        <v>3150</v>
      </c>
      <c r="U1527" s="5">
        <v>3160</v>
      </c>
      <c r="V1527" s="5">
        <v>8468400</v>
      </c>
      <c r="W1527" s="3">
        <v>3160</v>
      </c>
      <c r="X1527" s="19">
        <f t="shared" si="149"/>
        <v>-1.2658227848101267</v>
      </c>
      <c r="AF1527" s="51">
        <f t="shared" si="151"/>
        <v>-2.0269501065560944</v>
      </c>
      <c r="AG1527" s="51">
        <f t="shared" si="150"/>
        <v>2.5652168158656465</v>
      </c>
    </row>
    <row r="1528" spans="1:33">
      <c r="A1528" s="12">
        <v>40339</v>
      </c>
      <c r="B1528" s="14">
        <v>9476.7800000000007</v>
      </c>
      <c r="C1528" s="14">
        <v>9544.0400000000009</v>
      </c>
      <c r="D1528" s="14">
        <v>9437.4699999999993</v>
      </c>
      <c r="E1528" s="15">
        <v>9542.65</v>
      </c>
      <c r="F1528" s="19">
        <f t="shared" si="146"/>
        <v>1.0848139667702414</v>
      </c>
      <c r="G1528" s="19"/>
      <c r="H1528" s="19"/>
      <c r="I1528" s="19"/>
      <c r="J1528" s="19"/>
      <c r="K1528" s="19"/>
      <c r="L1528" s="19"/>
      <c r="M1528" s="19"/>
      <c r="N1528" s="51">
        <f t="shared" si="147"/>
        <v>1.2864904285584029</v>
      </c>
      <c r="O1528" s="51">
        <f t="shared" si="148"/>
        <v>1.3991858761030866</v>
      </c>
      <c r="Q1528" s="12">
        <v>40339</v>
      </c>
      <c r="R1528" s="5">
        <v>3160</v>
      </c>
      <c r="S1528" s="5">
        <v>3185</v>
      </c>
      <c r="T1528" s="5">
        <v>3150</v>
      </c>
      <c r="U1528" s="5">
        <v>3180</v>
      </c>
      <c r="V1528" s="5">
        <v>6707400</v>
      </c>
      <c r="W1528" s="3">
        <v>3180</v>
      </c>
      <c r="X1528" s="19">
        <f t="shared" si="149"/>
        <v>0.62893081761006298</v>
      </c>
      <c r="AF1528" s="51">
        <f t="shared" si="151"/>
        <v>0.24909400459030381</v>
      </c>
      <c r="AG1528" s="51">
        <f t="shared" si="150"/>
        <v>0.15672960278375372</v>
      </c>
    </row>
    <row r="1529" spans="1:33">
      <c r="A1529" s="12">
        <v>40340</v>
      </c>
      <c r="B1529" s="14">
        <v>9701.32</v>
      </c>
      <c r="C1529" s="14">
        <v>9764.73</v>
      </c>
      <c r="D1529" s="14">
        <v>9673.6</v>
      </c>
      <c r="E1529" s="15">
        <v>9705.25</v>
      </c>
      <c r="F1529" s="19">
        <f t="shared" si="146"/>
        <v>1.6753818809407315</v>
      </c>
      <c r="G1529" s="19"/>
      <c r="H1529" s="19"/>
      <c r="I1529" s="19"/>
      <c r="J1529" s="19"/>
      <c r="K1529" s="19"/>
      <c r="L1529" s="19"/>
      <c r="M1529" s="19"/>
      <c r="N1529" s="51">
        <f t="shared" si="147"/>
        <v>4.7261289577424126</v>
      </c>
      <c r="O1529" s="51">
        <f t="shared" si="148"/>
        <v>7.9312338826685398</v>
      </c>
      <c r="Q1529" s="12">
        <v>40340</v>
      </c>
      <c r="R1529" s="5">
        <v>3250</v>
      </c>
      <c r="S1529" s="5">
        <v>3255</v>
      </c>
      <c r="T1529" s="5">
        <v>3205</v>
      </c>
      <c r="U1529" s="5">
        <v>3215</v>
      </c>
      <c r="V1529" s="5">
        <v>11446000</v>
      </c>
      <c r="W1529" s="3">
        <v>3215</v>
      </c>
      <c r="X1529" s="19">
        <f t="shared" si="149"/>
        <v>1.088646967340591</v>
      </c>
      <c r="AF1529" s="51">
        <f t="shared" si="151"/>
        <v>1.2911647471419703</v>
      </c>
      <c r="AG1529" s="51">
        <f t="shared" si="150"/>
        <v>1.4059683573327488</v>
      </c>
    </row>
    <row r="1530" spans="1:33">
      <c r="A1530" s="12">
        <v>40343</v>
      </c>
      <c r="B1530" s="14">
        <v>9824.93</v>
      </c>
      <c r="C1530" s="14">
        <v>9882.0499999999993</v>
      </c>
      <c r="D1530" s="14">
        <v>9819.9500000000007</v>
      </c>
      <c r="E1530" s="15">
        <v>9879.85</v>
      </c>
      <c r="F1530" s="19">
        <f t="shared" si="146"/>
        <v>1.7672333081980025</v>
      </c>
      <c r="G1530" s="19"/>
      <c r="H1530" s="19"/>
      <c r="I1530" s="19"/>
      <c r="J1530" s="19"/>
      <c r="K1530" s="19"/>
      <c r="L1530" s="19"/>
      <c r="M1530" s="19"/>
      <c r="N1530" s="51">
        <f t="shared" si="147"/>
        <v>5.5454066475728885</v>
      </c>
      <c r="O1530" s="51">
        <f t="shared" si="148"/>
        <v>9.8154722204108413</v>
      </c>
      <c r="Q1530" s="12">
        <v>40343</v>
      </c>
      <c r="R1530" s="5">
        <v>3255</v>
      </c>
      <c r="S1530" s="5">
        <v>3260</v>
      </c>
      <c r="T1530" s="5">
        <v>3240</v>
      </c>
      <c r="U1530" s="5">
        <v>3255</v>
      </c>
      <c r="V1530" s="5">
        <v>4575600</v>
      </c>
      <c r="W1530" s="3">
        <v>3255</v>
      </c>
      <c r="X1530" s="19">
        <f t="shared" si="149"/>
        <v>1.228878648233487</v>
      </c>
      <c r="AF1530" s="51">
        <f t="shared" si="151"/>
        <v>1.8569956621482948</v>
      </c>
      <c r="AG1530" s="51">
        <f t="shared" si="150"/>
        <v>2.2825196183440926</v>
      </c>
    </row>
    <row r="1531" spans="1:33">
      <c r="A1531" s="12">
        <v>40344</v>
      </c>
      <c r="B1531" s="14">
        <v>9845.65</v>
      </c>
      <c r="C1531" s="14">
        <v>9911.73</v>
      </c>
      <c r="D1531" s="14">
        <v>9826.44</v>
      </c>
      <c r="E1531" s="15">
        <v>9887.89</v>
      </c>
      <c r="F1531" s="19">
        <f t="shared" si="146"/>
        <v>8.1311584170121784E-2</v>
      </c>
      <c r="G1531" s="19"/>
      <c r="H1531" s="19"/>
      <c r="I1531" s="19"/>
      <c r="J1531" s="19"/>
      <c r="K1531" s="19"/>
      <c r="L1531" s="19"/>
      <c r="M1531" s="19"/>
      <c r="N1531" s="51">
        <f t="shared" si="147"/>
        <v>5.9475439517822192E-4</v>
      </c>
      <c r="O1531" s="51">
        <f t="shared" si="148"/>
        <v>5.0016912563220618E-5</v>
      </c>
      <c r="Q1531" s="12">
        <v>40344</v>
      </c>
      <c r="R1531" s="5">
        <v>3255</v>
      </c>
      <c r="S1531" s="5">
        <v>3350</v>
      </c>
      <c r="T1531" s="5">
        <v>3250</v>
      </c>
      <c r="U1531" s="5">
        <v>3290</v>
      </c>
      <c r="V1531" s="5">
        <v>8789600</v>
      </c>
      <c r="W1531" s="3">
        <v>3290</v>
      </c>
      <c r="X1531" s="19">
        <f t="shared" si="149"/>
        <v>1.0638297872340425</v>
      </c>
      <c r="AF1531" s="51">
        <f t="shared" si="151"/>
        <v>1.2048816011222854</v>
      </c>
      <c r="AG1531" s="51">
        <f t="shared" si="150"/>
        <v>1.2821116019509677</v>
      </c>
    </row>
    <row r="1532" spans="1:33">
      <c r="A1532" s="12">
        <v>40345</v>
      </c>
      <c r="B1532" s="14">
        <v>10043.1</v>
      </c>
      <c r="C1532" s="14">
        <v>10109.86</v>
      </c>
      <c r="D1532" s="14">
        <v>10033.24</v>
      </c>
      <c r="E1532" s="15">
        <v>10067.15</v>
      </c>
      <c r="F1532" s="19">
        <f t="shared" si="146"/>
        <v>1.7806429823733649</v>
      </c>
      <c r="G1532" s="19"/>
      <c r="H1532" s="19"/>
      <c r="I1532" s="19"/>
      <c r="J1532" s="19"/>
      <c r="K1532" s="19"/>
      <c r="L1532" s="19"/>
      <c r="M1532" s="19"/>
      <c r="N1532" s="51">
        <f t="shared" si="147"/>
        <v>5.6724000454647294</v>
      </c>
      <c r="O1532" s="51">
        <f t="shared" si="148"/>
        <v>10.116317917348978</v>
      </c>
      <c r="Q1532" s="12">
        <v>40345</v>
      </c>
      <c r="R1532" s="5">
        <v>3345</v>
      </c>
      <c r="S1532" s="5">
        <v>3355</v>
      </c>
      <c r="T1532" s="5">
        <v>3330</v>
      </c>
      <c r="U1532" s="5">
        <v>3330</v>
      </c>
      <c r="V1532" s="5">
        <v>5457500</v>
      </c>
      <c r="W1532" s="3">
        <v>3330</v>
      </c>
      <c r="X1532" s="19">
        <f t="shared" si="149"/>
        <v>1.2012012012012012</v>
      </c>
      <c r="AF1532" s="51">
        <f t="shared" si="151"/>
        <v>1.7343538473058393</v>
      </c>
      <c r="AG1532" s="51">
        <f t="shared" si="150"/>
        <v>2.0837723807569621</v>
      </c>
    </row>
    <row r="1533" spans="1:33">
      <c r="A1533" s="12">
        <v>40346</v>
      </c>
      <c r="B1533" s="14">
        <v>10009.25</v>
      </c>
      <c r="C1533" s="14">
        <v>10053.450000000001</v>
      </c>
      <c r="D1533" s="14">
        <v>9989.2099999999991</v>
      </c>
      <c r="E1533" s="15">
        <v>9999.4</v>
      </c>
      <c r="F1533" s="19">
        <f t="shared" si="146"/>
        <v>-0.67754065243914641</v>
      </c>
      <c r="G1533" s="19"/>
      <c r="H1533" s="19"/>
      <c r="I1533" s="19"/>
      <c r="J1533" s="19"/>
      <c r="K1533" s="19"/>
      <c r="L1533" s="19"/>
      <c r="M1533" s="19"/>
      <c r="N1533" s="51">
        <f t="shared" si="147"/>
        <v>-0.3072127747905386</v>
      </c>
      <c r="O1533" s="51">
        <f t="shared" si="148"/>
        <v>0.20729350489155388</v>
      </c>
      <c r="Q1533" s="12">
        <v>40346</v>
      </c>
      <c r="R1533" s="5">
        <v>3310</v>
      </c>
      <c r="S1533" s="5">
        <v>3315</v>
      </c>
      <c r="T1533" s="5">
        <v>3280</v>
      </c>
      <c r="U1533" s="5">
        <v>3295</v>
      </c>
      <c r="V1533" s="5">
        <v>6086700</v>
      </c>
      <c r="W1533" s="3">
        <v>3295</v>
      </c>
      <c r="X1533" s="19">
        <f t="shared" si="149"/>
        <v>-1.062215477996965</v>
      </c>
      <c r="AF1533" s="51">
        <f t="shared" si="151"/>
        <v>-1.1975933111483046</v>
      </c>
      <c r="AG1533" s="51">
        <f t="shared" si="150"/>
        <v>1.2717814386482174</v>
      </c>
    </row>
    <row r="1534" spans="1:33">
      <c r="A1534" s="12">
        <v>40347</v>
      </c>
      <c r="B1534" s="14">
        <v>10027.98</v>
      </c>
      <c r="C1534" s="14">
        <v>10029.11</v>
      </c>
      <c r="D1534" s="14">
        <v>9965.16</v>
      </c>
      <c r="E1534" s="15">
        <v>9995.02</v>
      </c>
      <c r="F1534" s="19">
        <f t="shared" si="146"/>
        <v>-4.3821823267979447E-2</v>
      </c>
      <c r="G1534" s="19"/>
      <c r="H1534" s="19"/>
      <c r="I1534" s="19"/>
      <c r="J1534" s="19"/>
      <c r="K1534" s="19"/>
      <c r="L1534" s="19"/>
      <c r="M1534" s="19"/>
      <c r="N1534" s="51">
        <f t="shared" si="147"/>
        <v>-6.91060213136689E-5</v>
      </c>
      <c r="O1534" s="51">
        <f t="shared" si="148"/>
        <v>2.8358800212497096E-6</v>
      </c>
      <c r="Q1534" s="12">
        <v>40347</v>
      </c>
      <c r="R1534" s="5">
        <v>3270</v>
      </c>
      <c r="S1534" s="5">
        <v>3275</v>
      </c>
      <c r="T1534" s="5">
        <v>3215</v>
      </c>
      <c r="U1534" s="5">
        <v>3240</v>
      </c>
      <c r="V1534" s="5">
        <v>9520100</v>
      </c>
      <c r="W1534" s="3">
        <v>3240</v>
      </c>
      <c r="X1534" s="19">
        <f t="shared" si="149"/>
        <v>-1.6975308641975309</v>
      </c>
      <c r="AF1534" s="51">
        <f t="shared" si="151"/>
        <v>-4.8893089686690061</v>
      </c>
      <c r="AG1534" s="51">
        <f t="shared" si="150"/>
        <v>8.2984435329521293</v>
      </c>
    </row>
    <row r="1535" spans="1:33">
      <c r="A1535" s="12">
        <v>40350</v>
      </c>
      <c r="B1535" s="14">
        <v>10109.27</v>
      </c>
      <c r="C1535" s="14">
        <v>10251.9</v>
      </c>
      <c r="D1535" s="14">
        <v>10109.27</v>
      </c>
      <c r="E1535" s="15">
        <v>10238.01</v>
      </c>
      <c r="F1535" s="19">
        <f t="shared" si="146"/>
        <v>2.3734104576963668</v>
      </c>
      <c r="G1535" s="19"/>
      <c r="H1535" s="19"/>
      <c r="I1535" s="19"/>
      <c r="J1535" s="19"/>
      <c r="K1535" s="19"/>
      <c r="L1535" s="19"/>
      <c r="M1535" s="19"/>
      <c r="N1535" s="51">
        <f t="shared" si="147"/>
        <v>13.416726778943678</v>
      </c>
      <c r="O1535" s="51">
        <f t="shared" si="148"/>
        <v>31.880767474036411</v>
      </c>
      <c r="Q1535" s="12">
        <v>40350</v>
      </c>
      <c r="R1535" s="5">
        <v>3255</v>
      </c>
      <c r="S1535" s="5">
        <v>3330</v>
      </c>
      <c r="T1535" s="5">
        <v>3255</v>
      </c>
      <c r="U1535" s="5">
        <v>3295</v>
      </c>
      <c r="V1535" s="5">
        <v>9520600</v>
      </c>
      <c r="W1535" s="3">
        <v>3295</v>
      </c>
      <c r="X1535" s="19">
        <f t="shared" si="149"/>
        <v>1.6691957511380879</v>
      </c>
      <c r="AF1535" s="51">
        <f t="shared" si="151"/>
        <v>4.6529761161393175</v>
      </c>
      <c r="AG1535" s="51">
        <f t="shared" si="150"/>
        <v>7.7679740197609091</v>
      </c>
    </row>
    <row r="1536" spans="1:33">
      <c r="A1536" s="12">
        <v>40351</v>
      </c>
      <c r="B1536" s="14">
        <v>10131.91</v>
      </c>
      <c r="C1536" s="14">
        <v>10183.89</v>
      </c>
      <c r="D1536" s="14">
        <v>10105.48</v>
      </c>
      <c r="E1536" s="15">
        <v>10112.89</v>
      </c>
      <c r="F1536" s="19">
        <f t="shared" si="146"/>
        <v>-1.2372328780398167</v>
      </c>
      <c r="G1536" s="19"/>
      <c r="H1536" s="19"/>
      <c r="I1536" s="19"/>
      <c r="J1536" s="19"/>
      <c r="K1536" s="19"/>
      <c r="L1536" s="19"/>
      <c r="M1536" s="19"/>
      <c r="N1536" s="51">
        <f t="shared" si="147"/>
        <v>-1.8811269087354354</v>
      </c>
      <c r="O1536" s="51">
        <f t="shared" si="148"/>
        <v>2.3221528060800587</v>
      </c>
      <c r="Q1536" s="12">
        <v>40351</v>
      </c>
      <c r="R1536" s="5">
        <v>3280</v>
      </c>
      <c r="S1536" s="5">
        <v>3295</v>
      </c>
      <c r="T1536" s="5">
        <v>3265</v>
      </c>
      <c r="U1536" s="5">
        <v>3275</v>
      </c>
      <c r="V1536" s="5">
        <v>4996600</v>
      </c>
      <c r="W1536" s="3">
        <v>3275</v>
      </c>
      <c r="X1536" s="19">
        <f t="shared" si="149"/>
        <v>-0.61068702290076338</v>
      </c>
      <c r="AF1536" s="51">
        <f t="shared" si="151"/>
        <v>-0.22744930272680308</v>
      </c>
      <c r="AG1536" s="51">
        <f t="shared" si="150"/>
        <v>0.13883942713062569</v>
      </c>
    </row>
    <row r="1537" spans="1:33">
      <c r="A1537" s="12">
        <v>40352</v>
      </c>
      <c r="B1537" s="5">
        <v>9973</v>
      </c>
      <c r="C1537" s="14">
        <v>9975.01</v>
      </c>
      <c r="D1537" s="14">
        <v>9912.7999999999993</v>
      </c>
      <c r="E1537" s="15">
        <v>9923.7000000000007</v>
      </c>
      <c r="F1537" s="19">
        <f t="shared" si="146"/>
        <v>-1.9064461843868583</v>
      </c>
      <c r="G1537" s="19"/>
      <c r="H1537" s="19"/>
      <c r="I1537" s="19"/>
      <c r="J1537" s="19"/>
      <c r="K1537" s="19"/>
      <c r="L1537" s="19"/>
      <c r="M1537" s="19"/>
      <c r="N1537" s="51">
        <f t="shared" si="147"/>
        <v>-6.8987252613697736</v>
      </c>
      <c r="O1537" s="51">
        <f t="shared" si="148"/>
        <v>13.13283434759059</v>
      </c>
      <c r="Q1537" s="12">
        <v>40352</v>
      </c>
      <c r="R1537" s="5">
        <v>3230</v>
      </c>
      <c r="S1537" s="5">
        <v>3235</v>
      </c>
      <c r="T1537" s="5">
        <v>3210</v>
      </c>
      <c r="U1537" s="5">
        <v>3220</v>
      </c>
      <c r="V1537" s="5">
        <v>5509000</v>
      </c>
      <c r="W1537" s="3">
        <v>3220</v>
      </c>
      <c r="X1537" s="19">
        <f t="shared" si="149"/>
        <v>-1.7080745341614907</v>
      </c>
      <c r="AF1537" s="51">
        <f t="shared" si="151"/>
        <v>-4.9809957006139678</v>
      </c>
      <c r="AG1537" s="51">
        <f t="shared" si="150"/>
        <v>8.5065780115243825</v>
      </c>
    </row>
    <row r="1538" spans="1:33">
      <c r="A1538" s="12">
        <v>40353</v>
      </c>
      <c r="B1538" s="14">
        <v>9902.6200000000008</v>
      </c>
      <c r="C1538" s="14">
        <v>10009.370000000001</v>
      </c>
      <c r="D1538" s="14">
        <v>9893.75</v>
      </c>
      <c r="E1538" s="15">
        <v>9928.34</v>
      </c>
      <c r="F1538" s="19">
        <f t="shared" si="146"/>
        <v>4.6734902309947264E-2</v>
      </c>
      <c r="G1538" s="19"/>
      <c r="H1538" s="19"/>
      <c r="I1538" s="19"/>
      <c r="J1538" s="19"/>
      <c r="K1538" s="19"/>
      <c r="L1538" s="19"/>
      <c r="M1538" s="19"/>
      <c r="N1538" s="51">
        <f t="shared" si="147"/>
        <v>1.214349615837407E-4</v>
      </c>
      <c r="O1538" s="51">
        <f t="shared" si="148"/>
        <v>6.013467751964838E-6</v>
      </c>
      <c r="Q1538" s="12">
        <v>40353</v>
      </c>
      <c r="R1538" s="5">
        <v>3195</v>
      </c>
      <c r="S1538" s="5">
        <v>3220</v>
      </c>
      <c r="T1538" s="5">
        <v>3180</v>
      </c>
      <c r="U1538" s="5">
        <v>3195</v>
      </c>
      <c r="V1538" s="5">
        <v>6124000</v>
      </c>
      <c r="W1538" s="3">
        <v>3195</v>
      </c>
      <c r="X1538" s="19">
        <f t="shared" si="149"/>
        <v>-0.78247261345852892</v>
      </c>
      <c r="AF1538" s="51">
        <f t="shared" si="151"/>
        <v>-0.47858761557841262</v>
      </c>
      <c r="AG1538" s="51">
        <f t="shared" si="150"/>
        <v>0.37435353764189572</v>
      </c>
    </row>
    <row r="1539" spans="1:33">
      <c r="A1539" s="12">
        <v>40354</v>
      </c>
      <c r="B1539" s="14">
        <v>9778.7000000000007</v>
      </c>
      <c r="C1539" s="14">
        <v>9794.98</v>
      </c>
      <c r="D1539" s="14">
        <v>9697.8700000000008</v>
      </c>
      <c r="E1539" s="15">
        <v>9737.48</v>
      </c>
      <c r="F1539" s="19">
        <f t="shared" si="146"/>
        <v>-1.9600553736695798</v>
      </c>
      <c r="G1539" s="19"/>
      <c r="H1539" s="19"/>
      <c r="I1539" s="19"/>
      <c r="J1539" s="19"/>
      <c r="K1539" s="19"/>
      <c r="L1539" s="19"/>
      <c r="M1539" s="19"/>
      <c r="N1539" s="51">
        <f t="shared" si="147"/>
        <v>-7.4981194703341894</v>
      </c>
      <c r="O1539" s="51">
        <f t="shared" si="148"/>
        <v>14.675845843007165</v>
      </c>
      <c r="Q1539" s="12">
        <v>40354</v>
      </c>
      <c r="R1539" s="5">
        <v>3160</v>
      </c>
      <c r="S1539" s="5">
        <v>3170</v>
      </c>
      <c r="T1539" s="5">
        <v>3115</v>
      </c>
      <c r="U1539" s="5">
        <v>3135</v>
      </c>
      <c r="V1539" s="5">
        <v>11051200</v>
      </c>
      <c r="W1539" s="3">
        <v>3135</v>
      </c>
      <c r="X1539" s="19">
        <f t="shared" si="149"/>
        <v>-1.9138755980861244</v>
      </c>
      <c r="AF1539" s="51">
        <f t="shared" si="151"/>
        <v>-7.0074304790919628</v>
      </c>
      <c r="AG1539" s="51">
        <f t="shared" si="150"/>
        <v>13.40947362507419</v>
      </c>
    </row>
    <row r="1540" spans="1:33">
      <c r="A1540" s="12">
        <v>40357</v>
      </c>
      <c r="B1540" s="14">
        <v>9758.91</v>
      </c>
      <c r="C1540" s="14">
        <v>9762.23</v>
      </c>
      <c r="D1540" s="14">
        <v>9679.17</v>
      </c>
      <c r="E1540" s="15">
        <v>9693.94</v>
      </c>
      <c r="F1540" s="19">
        <f t="shared" si="146"/>
        <v>-0.44914658023465226</v>
      </c>
      <c r="G1540" s="19"/>
      <c r="H1540" s="19"/>
      <c r="I1540" s="19"/>
      <c r="J1540" s="19"/>
      <c r="K1540" s="19"/>
      <c r="L1540" s="19"/>
      <c r="M1540" s="19"/>
      <c r="N1540" s="51">
        <f t="shared" si="147"/>
        <v>-8.8932383255585543E-2</v>
      </c>
      <c r="O1540" s="51">
        <f t="shared" si="148"/>
        <v>3.9695984244688814E-2</v>
      </c>
      <c r="Q1540" s="12">
        <v>40357</v>
      </c>
      <c r="R1540" s="5">
        <v>3115</v>
      </c>
      <c r="S1540" s="5">
        <v>3120</v>
      </c>
      <c r="T1540" s="5">
        <v>3080</v>
      </c>
      <c r="U1540" s="5">
        <v>3100</v>
      </c>
      <c r="V1540" s="5">
        <v>10313600</v>
      </c>
      <c r="W1540" s="3">
        <v>3100</v>
      </c>
      <c r="X1540" s="19">
        <f t="shared" si="149"/>
        <v>-1.129032258064516</v>
      </c>
      <c r="AF1540" s="51">
        <f t="shared" si="151"/>
        <v>-1.4381691912573988</v>
      </c>
      <c r="AG1540" s="51">
        <f t="shared" si="150"/>
        <v>1.6233542710046089</v>
      </c>
    </row>
    <row r="1541" spans="1:33">
      <c r="A1541" s="12">
        <v>40358</v>
      </c>
      <c r="B1541" s="14">
        <v>9718.4</v>
      </c>
      <c r="C1541" s="14">
        <v>9760.02</v>
      </c>
      <c r="D1541" s="14">
        <v>9548.98</v>
      </c>
      <c r="E1541" s="15">
        <v>9570.67</v>
      </c>
      <c r="F1541" s="19">
        <f t="shared" si="146"/>
        <v>-1.2879976010039051</v>
      </c>
      <c r="G1541" s="19"/>
      <c r="H1541" s="19"/>
      <c r="I1541" s="19"/>
      <c r="J1541" s="19"/>
      <c r="K1541" s="19"/>
      <c r="L1541" s="19"/>
      <c r="M1541" s="19"/>
      <c r="N1541" s="51">
        <f t="shared" si="147"/>
        <v>-2.1228766264552399</v>
      </c>
      <c r="O1541" s="51">
        <f t="shared" si="148"/>
        <v>2.7283474355177053</v>
      </c>
      <c r="Q1541" s="12">
        <v>40358</v>
      </c>
      <c r="R1541" s="5">
        <v>3115</v>
      </c>
      <c r="S1541" s="5">
        <v>3135</v>
      </c>
      <c r="T1541" s="5">
        <v>3070</v>
      </c>
      <c r="U1541" s="5">
        <v>3080</v>
      </c>
      <c r="V1541" s="5">
        <v>7788000</v>
      </c>
      <c r="W1541" s="3">
        <v>3080</v>
      </c>
      <c r="X1541" s="19">
        <f t="shared" si="149"/>
        <v>-0.64935064935064934</v>
      </c>
      <c r="AF1541" s="51">
        <f t="shared" si="151"/>
        <v>-0.27346415389138296</v>
      </c>
      <c r="AG1541" s="51">
        <f t="shared" si="150"/>
        <v>0.17750089281723444</v>
      </c>
    </row>
    <row r="1542" spans="1:33">
      <c r="A1542" s="12">
        <v>40359</v>
      </c>
      <c r="B1542" s="14">
        <v>9396.4500000000007</v>
      </c>
      <c r="C1542" s="14">
        <v>9420.14</v>
      </c>
      <c r="D1542" s="14">
        <v>9347.07</v>
      </c>
      <c r="E1542" s="15">
        <v>9382.64</v>
      </c>
      <c r="F1542" s="19">
        <f t="shared" si="146"/>
        <v>-2.0040201904794457</v>
      </c>
      <c r="G1542" s="19"/>
      <c r="H1542" s="19"/>
      <c r="I1542" s="19"/>
      <c r="J1542" s="19"/>
      <c r="K1542" s="19"/>
      <c r="L1542" s="19"/>
      <c r="M1542" s="19"/>
      <c r="N1542" s="51">
        <f t="shared" si="147"/>
        <v>-8.0148294316062891</v>
      </c>
      <c r="O1542" s="51">
        <f t="shared" si="148"/>
        <v>16.039557363256971</v>
      </c>
      <c r="Q1542" s="12">
        <v>40359</v>
      </c>
      <c r="R1542" s="5">
        <v>3040</v>
      </c>
      <c r="S1542" s="5">
        <v>3095</v>
      </c>
      <c r="T1542" s="5">
        <v>3030</v>
      </c>
      <c r="U1542" s="5">
        <v>3080</v>
      </c>
      <c r="V1542" s="5">
        <v>10543400</v>
      </c>
      <c r="W1542" s="3">
        <v>3080</v>
      </c>
      <c r="X1542" s="19">
        <f t="shared" si="149"/>
        <v>0</v>
      </c>
      <c r="AF1542" s="51">
        <f t="shared" si="151"/>
        <v>1.9205286566845341E-11</v>
      </c>
      <c r="AG1542" s="51">
        <f t="shared" si="150"/>
        <v>5.1431326109964725E-15</v>
      </c>
    </row>
    <row r="1543" spans="1:33">
      <c r="A1543" s="12">
        <v>40360</v>
      </c>
      <c r="B1543" s="14">
        <v>9296.86</v>
      </c>
      <c r="C1543" s="14">
        <v>9297.4500000000007</v>
      </c>
      <c r="D1543" s="14">
        <v>9147.68</v>
      </c>
      <c r="E1543" s="15">
        <v>9191.6</v>
      </c>
      <c r="F1543" s="19">
        <f t="shared" si="146"/>
        <v>-2.0784194264328195</v>
      </c>
      <c r="G1543" s="19"/>
      <c r="H1543" s="19"/>
      <c r="I1543" s="19"/>
      <c r="J1543" s="19"/>
      <c r="K1543" s="19"/>
      <c r="L1543" s="19"/>
      <c r="M1543" s="19"/>
      <c r="N1543" s="51">
        <f t="shared" si="147"/>
        <v>-8.9423670252795642</v>
      </c>
      <c r="O1543" s="51">
        <f t="shared" si="148"/>
        <v>18.561083355317361</v>
      </c>
      <c r="Q1543" s="12">
        <v>40360</v>
      </c>
      <c r="R1543" s="5">
        <v>3040</v>
      </c>
      <c r="S1543" s="5">
        <v>3070</v>
      </c>
      <c r="T1543" s="5">
        <v>3000</v>
      </c>
      <c r="U1543" s="5">
        <v>3010</v>
      </c>
      <c r="V1543" s="5">
        <v>9622200</v>
      </c>
      <c r="W1543" s="3">
        <v>3010</v>
      </c>
      <c r="X1543" s="19">
        <f t="shared" si="149"/>
        <v>-2.3255813953488373</v>
      </c>
      <c r="AF1543" s="51">
        <f t="shared" si="151"/>
        <v>-12.573164383969266</v>
      </c>
      <c r="AG1543" s="51">
        <f t="shared" si="150"/>
        <v>29.236550106836582</v>
      </c>
    </row>
    <row r="1544" spans="1:33">
      <c r="A1544" s="12">
        <v>40361</v>
      </c>
      <c r="B1544" s="14">
        <v>9234.56</v>
      </c>
      <c r="C1544" s="14">
        <v>9259.14</v>
      </c>
      <c r="D1544" s="14">
        <v>9160.4699999999993</v>
      </c>
      <c r="E1544" s="15">
        <v>9203.7099999999991</v>
      </c>
      <c r="F1544" s="19">
        <f t="shared" si="146"/>
        <v>0.13157737477602799</v>
      </c>
      <c r="G1544" s="19"/>
      <c r="H1544" s="19"/>
      <c r="I1544" s="19"/>
      <c r="J1544" s="19"/>
      <c r="K1544" s="19"/>
      <c r="L1544" s="19"/>
      <c r="M1544" s="19"/>
      <c r="N1544" s="51">
        <f t="shared" si="147"/>
        <v>2.4256863023395998E-3</v>
      </c>
      <c r="O1544" s="51">
        <f t="shared" si="148"/>
        <v>3.2592137788645256E-4</v>
      </c>
      <c r="Q1544" s="12">
        <v>40361</v>
      </c>
      <c r="R1544" s="5">
        <v>3015</v>
      </c>
      <c r="S1544" s="5">
        <v>3025</v>
      </c>
      <c r="T1544" s="5">
        <v>3005</v>
      </c>
      <c r="U1544" s="5">
        <v>3020</v>
      </c>
      <c r="V1544" s="5">
        <v>7552900</v>
      </c>
      <c r="W1544" s="3">
        <v>3020</v>
      </c>
      <c r="X1544" s="19">
        <f t="shared" si="149"/>
        <v>0.33112582781456956</v>
      </c>
      <c r="AF1544" s="51">
        <f t="shared" si="151"/>
        <v>3.6394222950303048E-2</v>
      </c>
      <c r="AG1544" s="51">
        <f t="shared" si="150"/>
        <v>1.2060813493258342E-2</v>
      </c>
    </row>
    <row r="1545" spans="1:33">
      <c r="A1545" s="12">
        <v>40364</v>
      </c>
      <c r="B1545" s="5">
        <v>9230</v>
      </c>
      <c r="C1545" s="14">
        <v>9282.9</v>
      </c>
      <c r="D1545" s="14">
        <v>9213.7900000000009</v>
      </c>
      <c r="E1545" s="15">
        <v>9266.7800000000007</v>
      </c>
      <c r="F1545" s="19">
        <f t="shared" si="146"/>
        <v>0.6806031868675152</v>
      </c>
      <c r="G1545" s="19"/>
      <c r="H1545" s="19"/>
      <c r="I1545" s="19"/>
      <c r="J1545" s="19"/>
      <c r="K1545" s="19"/>
      <c r="L1545" s="19"/>
      <c r="M1545" s="19"/>
      <c r="N1545" s="51">
        <f t="shared" si="147"/>
        <v>0.3191557849428685</v>
      </c>
      <c r="O1545" s="51">
        <f t="shared" si="148"/>
        <v>0.21810734659845127</v>
      </c>
      <c r="Q1545" s="12">
        <v>40364</v>
      </c>
      <c r="R1545" s="5">
        <v>3020</v>
      </c>
      <c r="S1545" s="5">
        <v>3045</v>
      </c>
      <c r="T1545" s="5">
        <v>3010</v>
      </c>
      <c r="U1545" s="5">
        <v>3035</v>
      </c>
      <c r="V1545" s="5">
        <v>4748900</v>
      </c>
      <c r="W1545" s="3">
        <v>3035</v>
      </c>
      <c r="X1545" s="19">
        <f t="shared" si="149"/>
        <v>0.49423393739703458</v>
      </c>
      <c r="AF1545" s="51">
        <f t="shared" si="151"/>
        <v>0.12092148152034778</v>
      </c>
      <c r="AG1545" s="51">
        <f t="shared" si="150"/>
        <v>5.9795882428867582E-2</v>
      </c>
    </row>
    <row r="1546" spans="1:33">
      <c r="A1546" s="12">
        <v>40365</v>
      </c>
      <c r="B1546" s="14">
        <v>9158.2800000000007</v>
      </c>
      <c r="C1546" s="14">
        <v>9351.11</v>
      </c>
      <c r="D1546" s="14">
        <v>9091.7000000000007</v>
      </c>
      <c r="E1546" s="15">
        <v>9338.0400000000009</v>
      </c>
      <c r="F1546" s="19">
        <f t="shared" si="146"/>
        <v>0.76311517192044809</v>
      </c>
      <c r="G1546" s="19"/>
      <c r="H1546" s="19"/>
      <c r="I1546" s="19"/>
      <c r="J1546" s="19"/>
      <c r="K1546" s="19"/>
      <c r="L1546" s="19"/>
      <c r="M1546" s="19"/>
      <c r="N1546" s="51">
        <f t="shared" si="147"/>
        <v>0.44927968916048078</v>
      </c>
      <c r="O1546" s="51">
        <f t="shared" si="148"/>
        <v>0.34410346633751926</v>
      </c>
      <c r="Q1546" s="12">
        <v>40365</v>
      </c>
      <c r="R1546" s="5">
        <v>3010</v>
      </c>
      <c r="S1546" s="5">
        <v>3075</v>
      </c>
      <c r="T1546" s="5">
        <v>3005</v>
      </c>
      <c r="U1546" s="5">
        <v>3075</v>
      </c>
      <c r="V1546" s="5">
        <v>6519000</v>
      </c>
      <c r="W1546" s="3">
        <v>3075</v>
      </c>
      <c r="X1546" s="19">
        <f t="shared" si="149"/>
        <v>1.3008130081300813</v>
      </c>
      <c r="AF1546" s="51">
        <f t="shared" si="151"/>
        <v>2.2024842428470444</v>
      </c>
      <c r="AG1546" s="51">
        <f t="shared" si="150"/>
        <v>2.8656099736308209</v>
      </c>
    </row>
    <row r="1547" spans="1:33">
      <c r="A1547" s="12">
        <v>40366</v>
      </c>
      <c r="B1547" s="14">
        <v>9322.56</v>
      </c>
      <c r="C1547" s="14">
        <v>9329.64</v>
      </c>
      <c r="D1547" s="14">
        <v>9223.7999999999993</v>
      </c>
      <c r="E1547" s="15">
        <v>9279.65</v>
      </c>
      <c r="F1547" s="19">
        <f t="shared" si="146"/>
        <v>-0.6292263178029478</v>
      </c>
      <c r="G1547" s="19"/>
      <c r="H1547" s="19"/>
      <c r="I1547" s="19"/>
      <c r="J1547" s="19"/>
      <c r="K1547" s="19"/>
      <c r="L1547" s="19"/>
      <c r="M1547" s="19"/>
      <c r="N1547" s="51">
        <f t="shared" si="147"/>
        <v>-0.24583337044180281</v>
      </c>
      <c r="O1547" s="51">
        <f t="shared" si="148"/>
        <v>0.1540001394090362</v>
      </c>
      <c r="Q1547" s="12">
        <v>40366</v>
      </c>
      <c r="R1547" s="5">
        <v>3085</v>
      </c>
      <c r="S1547" s="5">
        <v>3105</v>
      </c>
      <c r="T1547" s="5">
        <v>3035</v>
      </c>
      <c r="U1547" s="5">
        <v>3050</v>
      </c>
      <c r="V1547" s="5">
        <v>7480900</v>
      </c>
      <c r="W1547" s="3">
        <v>3050</v>
      </c>
      <c r="X1547" s="19">
        <f t="shared" si="149"/>
        <v>-0.81967213114754101</v>
      </c>
      <c r="AF1547" s="51">
        <f t="shared" si="151"/>
        <v>-0.5501672939637503</v>
      </c>
      <c r="AG1547" s="51">
        <f t="shared" si="150"/>
        <v>0.45080946476519573</v>
      </c>
    </row>
    <row r="1548" spans="1:33">
      <c r="A1548" s="12">
        <v>40367</v>
      </c>
      <c r="B1548" s="14">
        <v>9462.82</v>
      </c>
      <c r="C1548" s="14">
        <v>9545.99</v>
      </c>
      <c r="D1548" s="14">
        <v>9456.19</v>
      </c>
      <c r="E1548" s="15">
        <v>9535.74</v>
      </c>
      <c r="F1548" s="19">
        <f t="shared" si="146"/>
        <v>2.6855807729657073</v>
      </c>
      <c r="G1548" s="19"/>
      <c r="H1548" s="19"/>
      <c r="I1548" s="19"/>
      <c r="J1548" s="19"/>
      <c r="K1548" s="19"/>
      <c r="L1548" s="19"/>
      <c r="M1548" s="19"/>
      <c r="N1548" s="51">
        <f t="shared" si="147"/>
        <v>19.429657885051558</v>
      </c>
      <c r="O1548" s="51">
        <f t="shared" si="148"/>
        <v>52.234030489388722</v>
      </c>
      <c r="Q1548" s="12">
        <v>40367</v>
      </c>
      <c r="R1548" s="5">
        <v>3120</v>
      </c>
      <c r="S1548" s="5">
        <v>3160</v>
      </c>
      <c r="T1548" s="5">
        <v>3110</v>
      </c>
      <c r="U1548" s="5">
        <v>3130</v>
      </c>
      <c r="V1548" s="5">
        <v>7122400</v>
      </c>
      <c r="W1548" s="3">
        <v>3130</v>
      </c>
      <c r="X1548" s="19">
        <f t="shared" si="149"/>
        <v>2.5559105431309903</v>
      </c>
      <c r="AF1548" s="51">
        <f t="shared" si="151"/>
        <v>16.702191235661569</v>
      </c>
      <c r="AG1548" s="51">
        <f t="shared" si="150"/>
        <v>42.693779481920238</v>
      </c>
    </row>
    <row r="1549" spans="1:33">
      <c r="A1549" s="12">
        <v>40368</v>
      </c>
      <c r="B1549" s="14">
        <v>9601.6200000000008</v>
      </c>
      <c r="C1549" s="14">
        <v>9610.59</v>
      </c>
      <c r="D1549" s="14">
        <v>9516.9699999999993</v>
      </c>
      <c r="E1549" s="15">
        <v>9585.32</v>
      </c>
      <c r="F1549" s="19">
        <f t="shared" ref="F1549:F1612" si="152">(E1549-E1548)/E1549*100</f>
        <v>0.51724929371163331</v>
      </c>
      <c r="G1549" s="19"/>
      <c r="H1549" s="19"/>
      <c r="I1549" s="19"/>
      <c r="J1549" s="19"/>
      <c r="K1549" s="19"/>
      <c r="L1549" s="19"/>
      <c r="M1549" s="19"/>
      <c r="N1549" s="51">
        <f t="shared" ref="N1549:N1612" si="153">(F1549-F$4)^3</f>
        <v>0.14063595663366971</v>
      </c>
      <c r="O1549" s="51">
        <f t="shared" ref="O1549:O1612" si="154">(F1549-F$4)^4</f>
        <v>7.3135543908301293E-2</v>
      </c>
      <c r="Q1549" s="12">
        <v>40368</v>
      </c>
      <c r="R1549" s="5">
        <v>3150</v>
      </c>
      <c r="S1549" s="5">
        <v>3160</v>
      </c>
      <c r="T1549" s="5">
        <v>3100</v>
      </c>
      <c r="U1549" s="5">
        <v>3120</v>
      </c>
      <c r="V1549" s="5">
        <v>6918500</v>
      </c>
      <c r="W1549" s="3">
        <v>3120</v>
      </c>
      <c r="X1549" s="19">
        <f t="shared" ref="X1549:X1612" si="155">(W1549-W1548)/W1549*100</f>
        <v>-0.32051282051282048</v>
      </c>
      <c r="AF1549" s="51">
        <f t="shared" si="151"/>
        <v>-3.2843328640870549E-2</v>
      </c>
      <c r="AG1549" s="51">
        <f t="shared" ref="AG1549:AG1612" si="156">(X1549-X$4)^4</f>
        <v>1.0517912528065079E-2</v>
      </c>
    </row>
    <row r="1550" spans="1:33">
      <c r="A1550" s="12">
        <v>40371</v>
      </c>
      <c r="B1550" s="14">
        <v>9540.4699999999993</v>
      </c>
      <c r="C1550" s="14">
        <v>9632.89</v>
      </c>
      <c r="D1550" s="14">
        <v>9533.56</v>
      </c>
      <c r="E1550" s="15">
        <v>9548.11</v>
      </c>
      <c r="F1550" s="19">
        <f t="shared" si="152"/>
        <v>-0.38971063383223614</v>
      </c>
      <c r="G1550" s="19"/>
      <c r="H1550" s="19"/>
      <c r="I1550" s="19"/>
      <c r="J1550" s="19"/>
      <c r="K1550" s="19"/>
      <c r="L1550" s="19"/>
      <c r="M1550" s="19"/>
      <c r="N1550" s="51">
        <f t="shared" si="153"/>
        <v>-5.7927121035768414E-2</v>
      </c>
      <c r="O1550" s="51">
        <f t="shared" si="154"/>
        <v>2.241347833103452E-2</v>
      </c>
      <c r="Q1550" s="12">
        <v>40371</v>
      </c>
      <c r="R1550" s="5">
        <v>3095</v>
      </c>
      <c r="S1550" s="5">
        <v>3160</v>
      </c>
      <c r="T1550" s="5">
        <v>3095</v>
      </c>
      <c r="U1550" s="5">
        <v>3120</v>
      </c>
      <c r="V1550" s="5">
        <v>5391300</v>
      </c>
      <c r="W1550" s="3">
        <v>3120</v>
      </c>
      <c r="X1550" s="19">
        <f t="shared" si="155"/>
        <v>0</v>
      </c>
      <c r="AF1550" s="51">
        <f t="shared" ref="AF1550:AF1613" si="157">(X1550-X$4)^3</f>
        <v>1.9205286566845341E-11</v>
      </c>
      <c r="AG1550" s="51">
        <f t="shared" si="156"/>
        <v>5.1431326109964725E-15</v>
      </c>
    </row>
    <row r="1551" spans="1:33">
      <c r="A1551" s="12">
        <v>40372</v>
      </c>
      <c r="B1551" s="14">
        <v>9592.8700000000008</v>
      </c>
      <c r="C1551" s="14">
        <v>9629.98</v>
      </c>
      <c r="D1551" s="14">
        <v>9502.24</v>
      </c>
      <c r="E1551" s="15">
        <v>9537.23</v>
      </c>
      <c r="F1551" s="19">
        <f t="shared" si="152"/>
        <v>-0.11407924523159262</v>
      </c>
      <c r="G1551" s="19"/>
      <c r="H1551" s="19"/>
      <c r="I1551" s="19"/>
      <c r="J1551" s="19"/>
      <c r="K1551" s="19"/>
      <c r="L1551" s="19"/>
      <c r="M1551" s="19"/>
      <c r="N1551" s="51">
        <f t="shared" si="153"/>
        <v>-1.3785298260826373E-3</v>
      </c>
      <c r="O1551" s="51">
        <f t="shared" si="154"/>
        <v>1.5342220588079953E-4</v>
      </c>
      <c r="Q1551" s="12">
        <v>40372</v>
      </c>
      <c r="R1551" s="5">
        <v>3140</v>
      </c>
      <c r="S1551" s="5">
        <v>3155</v>
      </c>
      <c r="T1551" s="5">
        <v>3100</v>
      </c>
      <c r="U1551" s="5">
        <v>3125</v>
      </c>
      <c r="V1551" s="5">
        <v>5625600</v>
      </c>
      <c r="W1551" s="3">
        <v>3125</v>
      </c>
      <c r="X1551" s="19">
        <f t="shared" si="155"/>
        <v>0.16</v>
      </c>
      <c r="AF1551" s="51">
        <f t="shared" si="157"/>
        <v>4.1166013102321873E-3</v>
      </c>
      <c r="AG1551" s="51">
        <f t="shared" si="156"/>
        <v>6.5975862622288711E-4</v>
      </c>
    </row>
    <row r="1552" spans="1:33">
      <c r="A1552" s="12">
        <v>40373</v>
      </c>
      <c r="B1552" s="14">
        <v>9707.5</v>
      </c>
      <c r="C1552" s="14">
        <v>9807.36</v>
      </c>
      <c r="D1552" s="14">
        <v>9693.33</v>
      </c>
      <c r="E1552" s="15">
        <v>9795.24</v>
      </c>
      <c r="F1552" s="19">
        <f t="shared" si="152"/>
        <v>2.6340344902217834</v>
      </c>
      <c r="G1552" s="19"/>
      <c r="H1552" s="19"/>
      <c r="I1552" s="19"/>
      <c r="J1552" s="19"/>
      <c r="K1552" s="19"/>
      <c r="L1552" s="19"/>
      <c r="M1552" s="19"/>
      <c r="N1552" s="51">
        <f t="shared" si="153"/>
        <v>18.333326930699474</v>
      </c>
      <c r="O1552" s="51">
        <f t="shared" si="154"/>
        <v>48.341676838831603</v>
      </c>
      <c r="Q1552" s="12">
        <v>40373</v>
      </c>
      <c r="R1552" s="5">
        <v>3185</v>
      </c>
      <c r="S1552" s="5">
        <v>3280</v>
      </c>
      <c r="T1552" s="5">
        <v>3180</v>
      </c>
      <c r="U1552" s="5">
        <v>3250</v>
      </c>
      <c r="V1552" s="5">
        <v>11830400</v>
      </c>
      <c r="W1552" s="3">
        <v>3250</v>
      </c>
      <c r="X1552" s="19">
        <f t="shared" si="155"/>
        <v>3.8461538461538463</v>
      </c>
      <c r="AF1552" s="51">
        <f t="shared" si="157"/>
        <v>56.90765229816396</v>
      </c>
      <c r="AG1552" s="51">
        <f t="shared" si="156"/>
        <v>218.89082550365021</v>
      </c>
    </row>
    <row r="1553" spans="1:33">
      <c r="A1553" s="12">
        <v>40374</v>
      </c>
      <c r="B1553" s="14">
        <v>9701.14</v>
      </c>
      <c r="C1553" s="14">
        <v>9726.94</v>
      </c>
      <c r="D1553" s="5">
        <v>9667</v>
      </c>
      <c r="E1553" s="15">
        <v>9685.5300000000007</v>
      </c>
      <c r="F1553" s="19">
        <f t="shared" si="152"/>
        <v>-1.1327206668091383</v>
      </c>
      <c r="G1553" s="19"/>
      <c r="H1553" s="19"/>
      <c r="I1553" s="19"/>
      <c r="J1553" s="19"/>
      <c r="K1553" s="19"/>
      <c r="L1553" s="19"/>
      <c r="M1553" s="19"/>
      <c r="N1553" s="51">
        <f t="shared" si="153"/>
        <v>-1.4426499320332107</v>
      </c>
      <c r="O1553" s="51">
        <f t="shared" si="154"/>
        <v>1.6301013715538402</v>
      </c>
      <c r="Q1553" s="12">
        <v>40374</v>
      </c>
      <c r="R1553" s="5">
        <v>3205</v>
      </c>
      <c r="S1553" s="5">
        <v>3225</v>
      </c>
      <c r="T1553" s="5">
        <v>3160</v>
      </c>
      <c r="U1553" s="5">
        <v>3175</v>
      </c>
      <c r="V1553" s="5">
        <v>7897200</v>
      </c>
      <c r="W1553" s="3">
        <v>3175</v>
      </c>
      <c r="X1553" s="19">
        <f t="shared" si="155"/>
        <v>-2.3622047244094486</v>
      </c>
      <c r="AF1553" s="51">
        <f t="shared" si="157"/>
        <v>-13.176646289293148</v>
      </c>
      <c r="AG1553" s="51">
        <f t="shared" si="156"/>
        <v>31.122407440156596</v>
      </c>
    </row>
    <row r="1554" spans="1:33">
      <c r="A1554" s="12">
        <v>40375</v>
      </c>
      <c r="B1554" s="14">
        <v>9600.8799999999992</v>
      </c>
      <c r="C1554" s="14">
        <v>9636.84</v>
      </c>
      <c r="D1554" s="14">
        <v>9392.2099999999991</v>
      </c>
      <c r="E1554" s="15">
        <v>9408.36</v>
      </c>
      <c r="F1554" s="19">
        <f t="shared" si="152"/>
        <v>-2.9459969644018731</v>
      </c>
      <c r="G1554" s="19"/>
      <c r="H1554" s="19"/>
      <c r="I1554" s="19"/>
      <c r="J1554" s="19"/>
      <c r="K1554" s="19"/>
      <c r="L1554" s="19"/>
      <c r="M1554" s="19"/>
      <c r="N1554" s="51">
        <f t="shared" si="153"/>
        <v>-25.495559485102351</v>
      </c>
      <c r="O1554" s="51">
        <f t="shared" si="154"/>
        <v>75.038831450001936</v>
      </c>
      <c r="Q1554" s="12">
        <v>40375</v>
      </c>
      <c r="R1554" s="5">
        <v>3135</v>
      </c>
      <c r="S1554" s="5">
        <v>3155</v>
      </c>
      <c r="T1554" s="5">
        <v>3115</v>
      </c>
      <c r="U1554" s="5">
        <v>3135</v>
      </c>
      <c r="V1554" s="5">
        <v>6237200</v>
      </c>
      <c r="W1554" s="3">
        <v>3135</v>
      </c>
      <c r="X1554" s="19">
        <f t="shared" si="155"/>
        <v>-1.2759170653907497</v>
      </c>
      <c r="AF1554" s="51">
        <f t="shared" si="157"/>
        <v>-2.0758398848016641</v>
      </c>
      <c r="AG1554" s="51">
        <f t="shared" si="156"/>
        <v>2.6480436287780225</v>
      </c>
    </row>
    <row r="1555" spans="1:33">
      <c r="A1555" s="12">
        <v>40379</v>
      </c>
      <c r="B1555" s="14">
        <v>9267.24</v>
      </c>
      <c r="C1555" s="14">
        <v>9378.91</v>
      </c>
      <c r="D1555" s="14">
        <v>9247.76</v>
      </c>
      <c r="E1555" s="15">
        <v>9300.4599999999991</v>
      </c>
      <c r="F1555" s="19">
        <f t="shared" si="152"/>
        <v>-1.1601576696206584</v>
      </c>
      <c r="G1555" s="19"/>
      <c r="H1555" s="19"/>
      <c r="I1555" s="19"/>
      <c r="J1555" s="19"/>
      <c r="K1555" s="19"/>
      <c r="L1555" s="19"/>
      <c r="M1555" s="19"/>
      <c r="N1555" s="51">
        <f t="shared" si="153"/>
        <v>-1.550313324216186</v>
      </c>
      <c r="O1555" s="51">
        <f t="shared" si="154"/>
        <v>1.7942900114131013</v>
      </c>
      <c r="Q1555" s="12">
        <v>40379</v>
      </c>
      <c r="R1555" s="5">
        <v>3065</v>
      </c>
      <c r="S1555" s="5">
        <v>3090</v>
      </c>
      <c r="T1555" s="5">
        <v>3045</v>
      </c>
      <c r="U1555" s="5">
        <v>3055</v>
      </c>
      <c r="V1555" s="5">
        <v>9478200</v>
      </c>
      <c r="W1555" s="3">
        <v>3055</v>
      </c>
      <c r="X1555" s="19">
        <f t="shared" si="155"/>
        <v>-2.6186579378068742</v>
      </c>
      <c r="AF1555" s="51">
        <f t="shared" si="157"/>
        <v>-17.95159619832247</v>
      </c>
      <c r="AG1555" s="51">
        <f t="shared" si="156"/>
        <v>47.004282483894976</v>
      </c>
    </row>
    <row r="1556" spans="1:33">
      <c r="A1556" s="12">
        <v>40380</v>
      </c>
      <c r="B1556" s="14">
        <v>9404.07</v>
      </c>
      <c r="C1556" s="14">
        <v>9404.07</v>
      </c>
      <c r="D1556" s="14">
        <v>9230.84</v>
      </c>
      <c r="E1556" s="15">
        <v>9278.83</v>
      </c>
      <c r="F1556" s="19">
        <f t="shared" si="152"/>
        <v>-0.23311128666005521</v>
      </c>
      <c r="G1556" s="19"/>
      <c r="H1556" s="19"/>
      <c r="I1556" s="19"/>
      <c r="J1556" s="19"/>
      <c r="K1556" s="19"/>
      <c r="L1556" s="19"/>
      <c r="M1556" s="19"/>
      <c r="N1556" s="51">
        <f t="shared" si="153"/>
        <v>-1.2218828559625295E-2</v>
      </c>
      <c r="O1556" s="51">
        <f t="shared" si="154"/>
        <v>2.8143153651378548E-3</v>
      </c>
      <c r="Q1556" s="12">
        <v>40380</v>
      </c>
      <c r="R1556" s="5">
        <v>3095</v>
      </c>
      <c r="S1556" s="5">
        <v>3095</v>
      </c>
      <c r="T1556" s="5">
        <v>3025</v>
      </c>
      <c r="U1556" s="5">
        <v>3030</v>
      </c>
      <c r="V1556" s="5">
        <v>6931500</v>
      </c>
      <c r="W1556" s="3">
        <v>3030</v>
      </c>
      <c r="X1556" s="19">
        <f t="shared" si="155"/>
        <v>-0.82508250825082496</v>
      </c>
      <c r="AF1556" s="51">
        <f t="shared" si="157"/>
        <v>-0.56113737196116942</v>
      </c>
      <c r="AG1556" s="51">
        <f t="shared" si="156"/>
        <v>0.46283435900299974</v>
      </c>
    </row>
    <row r="1557" spans="1:33">
      <c r="A1557" s="12">
        <v>40381</v>
      </c>
      <c r="B1557" s="14">
        <v>9216.2800000000007</v>
      </c>
      <c r="C1557" s="14">
        <v>9254.19</v>
      </c>
      <c r="D1557" s="14">
        <v>9176.1200000000008</v>
      </c>
      <c r="E1557" s="15">
        <v>9220.8799999999992</v>
      </c>
      <c r="F1557" s="19">
        <f t="shared" si="152"/>
        <v>-0.62846496212943592</v>
      </c>
      <c r="G1557" s="19"/>
      <c r="H1557" s="19"/>
      <c r="I1557" s="19"/>
      <c r="J1557" s="19"/>
      <c r="K1557" s="19"/>
      <c r="L1557" s="19"/>
      <c r="M1557" s="19"/>
      <c r="N1557" s="51">
        <f t="shared" si="153"/>
        <v>-0.24493812634463261</v>
      </c>
      <c r="O1557" s="51">
        <f t="shared" si="154"/>
        <v>0.15325283663468134</v>
      </c>
      <c r="Q1557" s="12">
        <v>40381</v>
      </c>
      <c r="R1557" s="5">
        <v>3015</v>
      </c>
      <c r="S1557" s="5">
        <v>3035</v>
      </c>
      <c r="T1557" s="5">
        <v>3010</v>
      </c>
      <c r="U1557" s="5">
        <v>3035</v>
      </c>
      <c r="V1557" s="5">
        <v>5798200</v>
      </c>
      <c r="W1557" s="3">
        <v>3035</v>
      </c>
      <c r="X1557" s="19">
        <f t="shared" si="155"/>
        <v>0.16474464579901155</v>
      </c>
      <c r="AF1557" s="51">
        <f t="shared" si="157"/>
        <v>4.4931414038556954E-3</v>
      </c>
      <c r="AG1557" s="51">
        <f t="shared" si="156"/>
        <v>7.4142424228024857E-4</v>
      </c>
    </row>
    <row r="1558" spans="1:33">
      <c r="A1558" s="12">
        <v>40382</v>
      </c>
      <c r="B1558" s="14">
        <v>9380.1200000000008</v>
      </c>
      <c r="C1558" s="14">
        <v>9474.11</v>
      </c>
      <c r="D1558" s="14">
        <v>9367.2999999999993</v>
      </c>
      <c r="E1558" s="15">
        <v>9430.9599999999991</v>
      </c>
      <c r="F1558" s="19">
        <f t="shared" si="152"/>
        <v>2.2275568977071258</v>
      </c>
      <c r="G1558" s="19"/>
      <c r="H1558" s="19"/>
      <c r="I1558" s="19"/>
      <c r="J1558" s="19"/>
      <c r="K1558" s="19"/>
      <c r="L1558" s="19"/>
      <c r="M1558" s="19"/>
      <c r="N1558" s="51">
        <f t="shared" si="153"/>
        <v>11.09467094820293</v>
      </c>
      <c r="O1558" s="51">
        <f t="shared" si="154"/>
        <v>24.744911313304307</v>
      </c>
      <c r="Q1558" s="12">
        <v>40382</v>
      </c>
      <c r="R1558" s="5">
        <v>3095</v>
      </c>
      <c r="S1558" s="5">
        <v>3100</v>
      </c>
      <c r="T1558" s="5">
        <v>3055</v>
      </c>
      <c r="U1558" s="5">
        <v>3085</v>
      </c>
      <c r="V1558" s="5">
        <v>7104500</v>
      </c>
      <c r="W1558" s="3">
        <v>3085</v>
      </c>
      <c r="X1558" s="19">
        <f t="shared" si="155"/>
        <v>1.6207455429497568</v>
      </c>
      <c r="AF1558" s="51">
        <f t="shared" si="157"/>
        <v>4.2595112256073975</v>
      </c>
      <c r="AG1558" s="51">
        <f t="shared" si="156"/>
        <v>6.9047245215877719</v>
      </c>
    </row>
    <row r="1559" spans="1:33">
      <c r="A1559" s="12">
        <v>40385</v>
      </c>
      <c r="B1559" s="14">
        <v>9520.73</v>
      </c>
      <c r="C1559" s="14">
        <v>9561.82</v>
      </c>
      <c r="D1559" s="14">
        <v>9493.61</v>
      </c>
      <c r="E1559" s="15">
        <v>9503.66</v>
      </c>
      <c r="F1559" s="19">
        <f t="shared" si="152"/>
        <v>0.76496844373642081</v>
      </c>
      <c r="G1559" s="19"/>
      <c r="H1559" s="19"/>
      <c r="I1559" s="19"/>
      <c r="J1559" s="19"/>
      <c r="K1559" s="19"/>
      <c r="L1559" s="19"/>
      <c r="M1559" s="19"/>
      <c r="N1559" s="51">
        <f t="shared" si="153"/>
        <v>0.45254899350130967</v>
      </c>
      <c r="O1559" s="51">
        <f t="shared" si="154"/>
        <v>0.34744612393621166</v>
      </c>
      <c r="Q1559" s="12">
        <v>40385</v>
      </c>
      <c r="R1559" s="5">
        <v>3120</v>
      </c>
      <c r="S1559" s="5">
        <v>3130</v>
      </c>
      <c r="T1559" s="5">
        <v>3090</v>
      </c>
      <c r="U1559" s="5">
        <v>3090</v>
      </c>
      <c r="V1559" s="5">
        <v>5446100</v>
      </c>
      <c r="W1559" s="3">
        <v>3090</v>
      </c>
      <c r="X1559" s="19">
        <f t="shared" si="155"/>
        <v>0.16181229773462785</v>
      </c>
      <c r="AF1559" s="51">
        <f t="shared" si="157"/>
        <v>4.2578371963683456E-3</v>
      </c>
      <c r="AG1559" s="51">
        <f t="shared" si="156"/>
        <v>6.9011065936318207E-4</v>
      </c>
    </row>
    <row r="1560" spans="1:33">
      <c r="A1560" s="12">
        <v>40386</v>
      </c>
      <c r="B1560" s="14">
        <v>9512.67</v>
      </c>
      <c r="C1560" s="14">
        <v>9541.59</v>
      </c>
      <c r="D1560" s="14">
        <v>9487.65</v>
      </c>
      <c r="E1560" s="15">
        <v>9496.85</v>
      </c>
      <c r="F1560" s="19">
        <f t="shared" si="152"/>
        <v>-7.170798738528554E-2</v>
      </c>
      <c r="G1560" s="19"/>
      <c r="H1560" s="19"/>
      <c r="I1560" s="19"/>
      <c r="J1560" s="19"/>
      <c r="K1560" s="19"/>
      <c r="L1560" s="19"/>
      <c r="M1560" s="19"/>
      <c r="N1560" s="51">
        <f t="shared" si="153"/>
        <v>-3.2740787171593071E-4</v>
      </c>
      <c r="O1560" s="51">
        <f t="shared" si="154"/>
        <v>2.2565873833395008E-5</v>
      </c>
      <c r="Q1560" s="12">
        <v>40386</v>
      </c>
      <c r="R1560" s="5">
        <v>3060</v>
      </c>
      <c r="S1560" s="5">
        <v>3065</v>
      </c>
      <c r="T1560" s="5">
        <v>3035</v>
      </c>
      <c r="U1560" s="5">
        <v>3040</v>
      </c>
      <c r="V1560" s="5">
        <v>9181300</v>
      </c>
      <c r="W1560" s="3">
        <v>3040</v>
      </c>
      <c r="X1560" s="19">
        <f t="shared" si="155"/>
        <v>-1.6447368421052631</v>
      </c>
      <c r="AF1560" s="51">
        <f t="shared" si="157"/>
        <v>-4.4471021783158307</v>
      </c>
      <c r="AG1560" s="51">
        <f t="shared" si="156"/>
        <v>7.3131218693066504</v>
      </c>
    </row>
    <row r="1561" spans="1:33">
      <c r="A1561" s="12">
        <v>40387</v>
      </c>
      <c r="B1561" s="14">
        <v>9614.4699999999993</v>
      </c>
      <c r="C1561" s="14">
        <v>9760.31</v>
      </c>
      <c r="D1561" s="14">
        <v>9614.4699999999993</v>
      </c>
      <c r="E1561" s="15">
        <v>9753.27</v>
      </c>
      <c r="F1561" s="19">
        <f t="shared" si="152"/>
        <v>2.6290669693343878</v>
      </c>
      <c r="G1561" s="19"/>
      <c r="H1561" s="19"/>
      <c r="I1561" s="19"/>
      <c r="J1561" s="19"/>
      <c r="K1561" s="19"/>
      <c r="L1561" s="19"/>
      <c r="M1561" s="19"/>
      <c r="N1561" s="51">
        <f t="shared" si="153"/>
        <v>18.229907204163617</v>
      </c>
      <c r="O1561" s="51">
        <f t="shared" si="154"/>
        <v>47.978420226113286</v>
      </c>
      <c r="Q1561" s="12">
        <v>40387</v>
      </c>
      <c r="R1561" s="5">
        <v>3080</v>
      </c>
      <c r="S1561" s="5">
        <v>3090</v>
      </c>
      <c r="T1561" s="5">
        <v>3055</v>
      </c>
      <c r="U1561" s="5">
        <v>3080</v>
      </c>
      <c r="V1561" s="5">
        <v>9279200</v>
      </c>
      <c r="W1561" s="3">
        <v>3080</v>
      </c>
      <c r="X1561" s="19">
        <f t="shared" si="155"/>
        <v>1.2987012987012987</v>
      </c>
      <c r="AF1561" s="51">
        <f t="shared" si="157"/>
        <v>2.1917774627059359</v>
      </c>
      <c r="AG1561" s="51">
        <f t="shared" si="156"/>
        <v>2.8470511903626128</v>
      </c>
    </row>
    <row r="1562" spans="1:33">
      <c r="A1562" s="12">
        <v>40388</v>
      </c>
      <c r="B1562" s="14">
        <v>9653.51</v>
      </c>
      <c r="C1562" s="14">
        <v>9732.76</v>
      </c>
      <c r="D1562" s="14">
        <v>9648.9699999999993</v>
      </c>
      <c r="E1562" s="15">
        <v>9696.02</v>
      </c>
      <c r="F1562" s="19">
        <f t="shared" si="152"/>
        <v>-0.59044845204527219</v>
      </c>
      <c r="G1562" s="19"/>
      <c r="H1562" s="19"/>
      <c r="I1562" s="19"/>
      <c r="J1562" s="19"/>
      <c r="K1562" s="19"/>
      <c r="L1562" s="19"/>
      <c r="M1562" s="19"/>
      <c r="N1562" s="51">
        <f t="shared" si="153"/>
        <v>-0.20294842011132549</v>
      </c>
      <c r="O1562" s="51">
        <f t="shared" si="154"/>
        <v>0.1192653351943847</v>
      </c>
      <c r="Q1562" s="12">
        <v>40388</v>
      </c>
      <c r="R1562" s="5">
        <v>3060</v>
      </c>
      <c r="S1562" s="5">
        <v>3080</v>
      </c>
      <c r="T1562" s="5">
        <v>3055</v>
      </c>
      <c r="U1562" s="5">
        <v>3070</v>
      </c>
      <c r="V1562" s="5">
        <v>5992000</v>
      </c>
      <c r="W1562" s="3">
        <v>3070</v>
      </c>
      <c r="X1562" s="19">
        <f t="shared" si="155"/>
        <v>-0.32573289902280134</v>
      </c>
      <c r="AF1562" s="51">
        <f t="shared" si="157"/>
        <v>-3.4475714976314839E-2</v>
      </c>
      <c r="AG1562" s="51">
        <f t="shared" si="156"/>
        <v>1.1220642066074413E-2</v>
      </c>
    </row>
    <row r="1563" spans="1:33">
      <c r="A1563" s="12">
        <v>40389</v>
      </c>
      <c r="B1563" s="14">
        <v>9658.61</v>
      </c>
      <c r="C1563" s="14">
        <v>9658.61</v>
      </c>
      <c r="D1563" s="14">
        <v>9505.64</v>
      </c>
      <c r="E1563" s="15">
        <v>9537.2999999999993</v>
      </c>
      <c r="F1563" s="19">
        <f t="shared" si="152"/>
        <v>-1.6642026569364619</v>
      </c>
      <c r="G1563" s="19"/>
      <c r="H1563" s="19"/>
      <c r="I1563" s="19"/>
      <c r="J1563" s="19"/>
      <c r="K1563" s="19"/>
      <c r="L1563" s="19"/>
      <c r="M1563" s="19"/>
      <c r="N1563" s="51">
        <f t="shared" si="153"/>
        <v>-4.5860241122879426</v>
      </c>
      <c r="O1563" s="51">
        <f t="shared" si="154"/>
        <v>7.619300668002257</v>
      </c>
      <c r="Q1563" s="12">
        <v>40389</v>
      </c>
      <c r="R1563" s="5">
        <v>3075</v>
      </c>
      <c r="S1563" s="5">
        <v>3075</v>
      </c>
      <c r="T1563" s="5">
        <v>3040</v>
      </c>
      <c r="U1563" s="5">
        <v>3050</v>
      </c>
      <c r="V1563" s="5">
        <v>6381000</v>
      </c>
      <c r="W1563" s="3">
        <v>3050</v>
      </c>
      <c r="X1563" s="19">
        <f t="shared" si="155"/>
        <v>-0.65573770491803274</v>
      </c>
      <c r="AF1563" s="51">
        <f t="shared" si="157"/>
        <v>-0.28161661476371574</v>
      </c>
      <c r="AG1563" s="51">
        <f t="shared" si="156"/>
        <v>0.18459121633497105</v>
      </c>
    </row>
    <row r="1564" spans="1:33">
      <c r="A1564" s="12">
        <v>40392</v>
      </c>
      <c r="B1564" s="14">
        <v>9574.64</v>
      </c>
      <c r="C1564" s="14">
        <v>9676.41</v>
      </c>
      <c r="D1564" s="14">
        <v>9548.86</v>
      </c>
      <c r="E1564" s="15">
        <v>9570.31</v>
      </c>
      <c r="F1564" s="19">
        <f t="shared" si="152"/>
        <v>0.34492090642832074</v>
      </c>
      <c r="G1564" s="19"/>
      <c r="H1564" s="19"/>
      <c r="I1564" s="19"/>
      <c r="J1564" s="19"/>
      <c r="K1564" s="19"/>
      <c r="L1564" s="19"/>
      <c r="M1564" s="19"/>
      <c r="N1564" s="51">
        <f t="shared" si="153"/>
        <v>4.2037495230674064E-2</v>
      </c>
      <c r="O1564" s="51">
        <f t="shared" si="154"/>
        <v>1.4616692416465731E-2</v>
      </c>
      <c r="Q1564" s="12">
        <v>40392</v>
      </c>
      <c r="R1564" s="5">
        <v>3060</v>
      </c>
      <c r="S1564" s="5">
        <v>3135</v>
      </c>
      <c r="T1564" s="5">
        <v>3050</v>
      </c>
      <c r="U1564" s="5">
        <v>3105</v>
      </c>
      <c r="V1564" s="5">
        <v>9296000</v>
      </c>
      <c r="W1564" s="3">
        <v>3105</v>
      </c>
      <c r="X1564" s="19">
        <f t="shared" si="155"/>
        <v>1.7713365539452495</v>
      </c>
      <c r="AF1564" s="51">
        <f t="shared" si="157"/>
        <v>5.5603254920915806</v>
      </c>
      <c r="AG1564" s="51">
        <f t="shared" si="156"/>
        <v>9.85069683865472</v>
      </c>
    </row>
    <row r="1565" spans="1:33">
      <c r="A1565" s="12">
        <v>40393</v>
      </c>
      <c r="B1565" s="14">
        <v>9716.57</v>
      </c>
      <c r="C1565" s="14">
        <v>9750.8799999999992</v>
      </c>
      <c r="D1565" s="14">
        <v>9632.86</v>
      </c>
      <c r="E1565" s="15">
        <v>9694.01</v>
      </c>
      <c r="F1565" s="19">
        <f t="shared" si="152"/>
        <v>1.2760457230805491</v>
      </c>
      <c r="G1565" s="19"/>
      <c r="H1565" s="19"/>
      <c r="I1565" s="19"/>
      <c r="J1565" s="19"/>
      <c r="K1565" s="19"/>
      <c r="L1565" s="19"/>
      <c r="M1565" s="19"/>
      <c r="N1565" s="51">
        <f t="shared" si="153"/>
        <v>2.0914108394297304</v>
      </c>
      <c r="O1565" s="51">
        <f t="shared" si="154"/>
        <v>2.6745607859610976</v>
      </c>
      <c r="Q1565" s="12">
        <v>40393</v>
      </c>
      <c r="R1565" s="5">
        <v>3120</v>
      </c>
      <c r="S1565" s="5">
        <v>3165</v>
      </c>
      <c r="T1565" s="5">
        <v>3115</v>
      </c>
      <c r="U1565" s="5">
        <v>3140</v>
      </c>
      <c r="V1565" s="5">
        <v>8881900</v>
      </c>
      <c r="W1565" s="3">
        <v>3140</v>
      </c>
      <c r="X1565" s="19">
        <f t="shared" si="155"/>
        <v>1.1146496815286624</v>
      </c>
      <c r="AF1565" s="51">
        <f t="shared" si="157"/>
        <v>1.3858881223220181</v>
      </c>
      <c r="AG1565" s="51">
        <f t="shared" si="156"/>
        <v>1.5451508919072969</v>
      </c>
    </row>
    <row r="1566" spans="1:33">
      <c r="A1566" s="12">
        <v>40394</v>
      </c>
      <c r="B1566" s="14">
        <v>9606.82</v>
      </c>
      <c r="C1566" s="14">
        <v>9613.1299999999992</v>
      </c>
      <c r="D1566" s="14">
        <v>9474.67</v>
      </c>
      <c r="E1566" s="15">
        <v>9489.34</v>
      </c>
      <c r="F1566" s="19">
        <f t="shared" si="152"/>
        <v>-2.1568412555562357</v>
      </c>
      <c r="G1566" s="19"/>
      <c r="H1566" s="19"/>
      <c r="I1566" s="19"/>
      <c r="J1566" s="19"/>
      <c r="K1566" s="19"/>
      <c r="L1566" s="19"/>
      <c r="M1566" s="19"/>
      <c r="N1566" s="51">
        <f t="shared" si="153"/>
        <v>-9.9947289849244854</v>
      </c>
      <c r="O1566" s="51">
        <f t="shared" si="154"/>
        <v>21.529206820344221</v>
      </c>
      <c r="Q1566" s="12">
        <v>40394</v>
      </c>
      <c r="R1566" s="5">
        <v>3140</v>
      </c>
      <c r="S1566" s="5">
        <v>3140</v>
      </c>
      <c r="T1566" s="5">
        <v>3065</v>
      </c>
      <c r="U1566" s="5">
        <v>3090</v>
      </c>
      <c r="V1566" s="5">
        <v>7401100</v>
      </c>
      <c r="W1566" s="3">
        <v>3090</v>
      </c>
      <c r="X1566" s="19">
        <f t="shared" si="155"/>
        <v>-1.6181229773462782</v>
      </c>
      <c r="AF1566" s="51">
        <f t="shared" si="157"/>
        <v>-4.234663747335051</v>
      </c>
      <c r="AG1566" s="51">
        <f t="shared" si="156"/>
        <v>6.8510726774568926</v>
      </c>
    </row>
    <row r="1567" spans="1:33">
      <c r="A1567" s="12">
        <v>40395</v>
      </c>
      <c r="B1567" s="14">
        <v>9640.34</v>
      </c>
      <c r="C1567" s="14">
        <v>9688.8700000000008</v>
      </c>
      <c r="D1567" s="14">
        <v>9578.31</v>
      </c>
      <c r="E1567" s="15">
        <v>9653.92</v>
      </c>
      <c r="F1567" s="19">
        <f t="shared" si="152"/>
        <v>1.7047997083050195</v>
      </c>
      <c r="G1567" s="19"/>
      <c r="H1567" s="19"/>
      <c r="I1567" s="19"/>
      <c r="J1567" s="19"/>
      <c r="K1567" s="19"/>
      <c r="L1567" s="19"/>
      <c r="M1567" s="19"/>
      <c r="N1567" s="51">
        <f t="shared" si="153"/>
        <v>4.979054712670016</v>
      </c>
      <c r="O1567" s="51">
        <f t="shared" si="154"/>
        <v>8.5021585222167424</v>
      </c>
      <c r="Q1567" s="12">
        <v>40395</v>
      </c>
      <c r="R1567" s="5">
        <v>3190</v>
      </c>
      <c r="S1567" s="5">
        <v>3195</v>
      </c>
      <c r="T1567" s="5">
        <v>3095</v>
      </c>
      <c r="U1567" s="5">
        <v>3105</v>
      </c>
      <c r="V1567" s="5">
        <v>14456900</v>
      </c>
      <c r="W1567" s="3">
        <v>3105</v>
      </c>
      <c r="X1567" s="19">
        <f t="shared" si="155"/>
        <v>0.48309178743961351</v>
      </c>
      <c r="AF1567" s="51">
        <f t="shared" si="157"/>
        <v>0.11293043621521033</v>
      </c>
      <c r="AG1567" s="51">
        <f t="shared" si="156"/>
        <v>5.4586008804738288E-2</v>
      </c>
    </row>
    <row r="1568" spans="1:33">
      <c r="A1568" s="12">
        <v>40396</v>
      </c>
      <c r="B1568" s="14">
        <v>9560.65</v>
      </c>
      <c r="C1568" s="14">
        <v>9658.0400000000009</v>
      </c>
      <c r="D1568" s="14">
        <v>9545.41</v>
      </c>
      <c r="E1568" s="15">
        <v>9642.1200000000008</v>
      </c>
      <c r="F1568" s="19">
        <f t="shared" si="152"/>
        <v>-0.12237972562049915</v>
      </c>
      <c r="G1568" s="19"/>
      <c r="H1568" s="19"/>
      <c r="I1568" s="19"/>
      <c r="J1568" s="19"/>
      <c r="K1568" s="19"/>
      <c r="L1568" s="19"/>
      <c r="M1568" s="19"/>
      <c r="N1568" s="51">
        <f t="shared" si="153"/>
        <v>-1.7105440302177734E-3</v>
      </c>
      <c r="O1568" s="51">
        <f t="shared" si="154"/>
        <v>2.0457175776395878E-4</v>
      </c>
      <c r="Q1568" s="12">
        <v>40396</v>
      </c>
      <c r="R1568" s="5">
        <v>3100</v>
      </c>
      <c r="S1568" s="5">
        <v>3120</v>
      </c>
      <c r="T1568" s="5">
        <v>3080</v>
      </c>
      <c r="U1568" s="5">
        <v>3115</v>
      </c>
      <c r="V1568" s="5">
        <v>7488100</v>
      </c>
      <c r="W1568" s="3">
        <v>3115</v>
      </c>
      <c r="X1568" s="19">
        <f t="shared" si="155"/>
        <v>0.32102728731942215</v>
      </c>
      <c r="AF1568" s="51">
        <f t="shared" si="157"/>
        <v>3.3167462462320135E-2</v>
      </c>
      <c r="AG1568" s="51">
        <f t="shared" si="156"/>
        <v>1.0656542673506674E-2</v>
      </c>
    </row>
    <row r="1569" spans="1:33">
      <c r="A1569" s="12">
        <v>40399</v>
      </c>
      <c r="B1569" s="14">
        <v>9535.51</v>
      </c>
      <c r="C1569" s="14">
        <v>9572.83</v>
      </c>
      <c r="D1569" s="14">
        <v>9523.6299999999992</v>
      </c>
      <c r="E1569" s="15">
        <v>9572.49</v>
      </c>
      <c r="F1569" s="19">
        <f t="shared" si="152"/>
        <v>-0.72739694687590184</v>
      </c>
      <c r="G1569" s="19"/>
      <c r="H1569" s="19"/>
      <c r="I1569" s="19"/>
      <c r="J1569" s="19"/>
      <c r="K1569" s="19"/>
      <c r="L1569" s="19"/>
      <c r="M1569" s="19"/>
      <c r="N1569" s="51">
        <f t="shared" si="153"/>
        <v>-0.38046627764927543</v>
      </c>
      <c r="O1569" s="51">
        <f t="shared" si="154"/>
        <v>0.27569034651212321</v>
      </c>
      <c r="Q1569" s="12">
        <v>40399</v>
      </c>
      <c r="R1569" s="5">
        <v>3075</v>
      </c>
      <c r="S1569" s="5">
        <v>3085</v>
      </c>
      <c r="T1569" s="5">
        <v>3050</v>
      </c>
      <c r="U1569" s="5">
        <v>3070</v>
      </c>
      <c r="V1569" s="5">
        <v>6659700</v>
      </c>
      <c r="W1569" s="3">
        <v>3070</v>
      </c>
      <c r="X1569" s="19">
        <f t="shared" si="155"/>
        <v>-1.4657980456026058</v>
      </c>
      <c r="AF1569" s="51">
        <f t="shared" si="157"/>
        <v>-3.1476349544249658</v>
      </c>
      <c r="AG1569" s="51">
        <f t="shared" si="156"/>
        <v>4.6129542348947856</v>
      </c>
    </row>
    <row r="1570" spans="1:33">
      <c r="A1570" s="12">
        <v>40400</v>
      </c>
      <c r="B1570" s="14">
        <v>9629.9699999999993</v>
      </c>
      <c r="C1570" s="14">
        <v>9667.0400000000009</v>
      </c>
      <c r="D1570" s="14">
        <v>9505.34</v>
      </c>
      <c r="E1570" s="15">
        <v>9551.0499999999993</v>
      </c>
      <c r="F1570" s="19">
        <f t="shared" si="152"/>
        <v>-0.22447793698075613</v>
      </c>
      <c r="G1570" s="19"/>
      <c r="H1570" s="19"/>
      <c r="I1570" s="19"/>
      <c r="J1570" s="19"/>
      <c r="K1570" s="19"/>
      <c r="L1570" s="19"/>
      <c r="M1570" s="19"/>
      <c r="N1570" s="51">
        <f t="shared" si="153"/>
        <v>-1.0895686216366053E-2</v>
      </c>
      <c r="O1570" s="51">
        <f t="shared" si="154"/>
        <v>2.4154948547658694E-3</v>
      </c>
      <c r="Q1570" s="12">
        <v>40400</v>
      </c>
      <c r="R1570" s="5">
        <v>3085</v>
      </c>
      <c r="S1570" s="5">
        <v>3090</v>
      </c>
      <c r="T1570" s="5">
        <v>3060</v>
      </c>
      <c r="U1570" s="5">
        <v>3075</v>
      </c>
      <c r="V1570" s="5">
        <v>5591900</v>
      </c>
      <c r="W1570" s="3">
        <v>3075</v>
      </c>
      <c r="X1570" s="19">
        <f t="shared" si="155"/>
        <v>0.16260162601626016</v>
      </c>
      <c r="AF1570" s="51">
        <f t="shared" si="157"/>
        <v>4.3203474957683721E-3</v>
      </c>
      <c r="AG1570" s="51">
        <f t="shared" si="156"/>
        <v>7.036525071238616E-4</v>
      </c>
    </row>
    <row r="1571" spans="1:33">
      <c r="A1571" s="12">
        <v>40401</v>
      </c>
      <c r="B1571" s="14">
        <v>9423.0300000000007</v>
      </c>
      <c r="C1571" s="14">
        <v>9445.0400000000009</v>
      </c>
      <c r="D1571" s="14">
        <v>9283.6</v>
      </c>
      <c r="E1571" s="15">
        <v>9292.85</v>
      </c>
      <c r="F1571" s="19">
        <f t="shared" si="152"/>
        <v>-2.7784802294236846</v>
      </c>
      <c r="G1571" s="19"/>
      <c r="H1571" s="19"/>
      <c r="I1571" s="19"/>
      <c r="J1571" s="19"/>
      <c r="K1571" s="19"/>
      <c r="L1571" s="19"/>
      <c r="M1571" s="19"/>
      <c r="N1571" s="51">
        <f t="shared" si="153"/>
        <v>-21.385295635297226</v>
      </c>
      <c r="O1571" s="51">
        <f t="shared" si="154"/>
        <v>59.359059496728378</v>
      </c>
      <c r="Q1571" s="12">
        <v>40401</v>
      </c>
      <c r="R1571" s="5">
        <v>3055</v>
      </c>
      <c r="S1571" s="5">
        <v>3060</v>
      </c>
      <c r="T1571" s="5">
        <v>3010</v>
      </c>
      <c r="U1571" s="5">
        <v>3020</v>
      </c>
      <c r="V1571" s="5">
        <v>8900900</v>
      </c>
      <c r="W1571" s="3">
        <v>3020</v>
      </c>
      <c r="X1571" s="19">
        <f t="shared" si="155"/>
        <v>-1.8211920529801324</v>
      </c>
      <c r="AF1571" s="51">
        <f t="shared" si="157"/>
        <v>-6.0377571740134357</v>
      </c>
      <c r="AG1571" s="51">
        <f t="shared" si="156"/>
        <v>10.994298485325562</v>
      </c>
    </row>
    <row r="1572" spans="1:33">
      <c r="A1572" s="12">
        <v>40402</v>
      </c>
      <c r="B1572" s="14">
        <v>9125.49</v>
      </c>
      <c r="C1572" s="14">
        <v>9212.59</v>
      </c>
      <c r="D1572" s="14">
        <v>9065.94</v>
      </c>
      <c r="E1572" s="15">
        <v>9212.59</v>
      </c>
      <c r="F1572" s="19">
        <f t="shared" si="152"/>
        <v>-0.87119908733591989</v>
      </c>
      <c r="G1572" s="19"/>
      <c r="H1572" s="19"/>
      <c r="I1572" s="19"/>
      <c r="J1572" s="19"/>
      <c r="K1572" s="19"/>
      <c r="L1572" s="19"/>
      <c r="M1572" s="19"/>
      <c r="N1572" s="51">
        <f t="shared" si="153"/>
        <v>-0.6549080500577209</v>
      </c>
      <c r="O1572" s="51">
        <f t="shared" si="154"/>
        <v>0.56873126700692833</v>
      </c>
      <c r="Q1572" s="12">
        <v>40402</v>
      </c>
      <c r="R1572" s="5">
        <v>2983</v>
      </c>
      <c r="S1572" s="5">
        <v>3030</v>
      </c>
      <c r="T1572" s="5">
        <v>2971</v>
      </c>
      <c r="U1572" s="5">
        <v>3030</v>
      </c>
      <c r="V1572" s="5">
        <v>11741100</v>
      </c>
      <c r="W1572" s="3">
        <v>3030</v>
      </c>
      <c r="X1572" s="19">
        <f t="shared" si="155"/>
        <v>0.33003300330033003</v>
      </c>
      <c r="AF1572" s="51">
        <f t="shared" si="157"/>
        <v>3.6035361308187144E-2</v>
      </c>
      <c r="AG1572" s="51">
        <f t="shared" si="156"/>
        <v>1.1902508706382934E-2</v>
      </c>
    </row>
    <row r="1573" spans="1:33">
      <c r="A1573" s="12">
        <v>40403</v>
      </c>
      <c r="B1573" s="14">
        <v>9214.81</v>
      </c>
      <c r="C1573" s="14">
        <v>9278.4599999999991</v>
      </c>
      <c r="D1573" s="14">
        <v>9163.25</v>
      </c>
      <c r="E1573" s="15">
        <v>9253.4599999999991</v>
      </c>
      <c r="F1573" s="19">
        <f t="shared" si="152"/>
        <v>0.44167262840060889</v>
      </c>
      <c r="G1573" s="19"/>
      <c r="H1573" s="19"/>
      <c r="I1573" s="19"/>
      <c r="J1573" s="19"/>
      <c r="K1573" s="19"/>
      <c r="L1573" s="19"/>
      <c r="M1573" s="19"/>
      <c r="N1573" s="51">
        <f t="shared" si="153"/>
        <v>8.7799407298217641E-2</v>
      </c>
      <c r="O1573" s="51">
        <f t="shared" si="154"/>
        <v>3.9023131032494399E-2</v>
      </c>
      <c r="Q1573" s="12">
        <v>40403</v>
      </c>
      <c r="R1573" s="5">
        <v>3030</v>
      </c>
      <c r="S1573" s="5">
        <v>3040</v>
      </c>
      <c r="T1573" s="5">
        <v>3000</v>
      </c>
      <c r="U1573" s="5">
        <v>3030</v>
      </c>
      <c r="V1573" s="5">
        <v>7792900</v>
      </c>
      <c r="W1573" s="3">
        <v>3030</v>
      </c>
      <c r="X1573" s="19">
        <f t="shared" si="155"/>
        <v>0</v>
      </c>
      <c r="AF1573" s="51">
        <f t="shared" si="157"/>
        <v>1.9205286566845341E-11</v>
      </c>
      <c r="AG1573" s="51">
        <f t="shared" si="156"/>
        <v>5.1431326109964725E-15</v>
      </c>
    </row>
    <row r="1574" spans="1:33">
      <c r="A1574" s="12">
        <v>40406</v>
      </c>
      <c r="B1574" s="14">
        <v>9145.2199999999993</v>
      </c>
      <c r="C1574" s="14">
        <v>9210.9699999999993</v>
      </c>
      <c r="D1574" s="14">
        <v>9095.94</v>
      </c>
      <c r="E1574" s="15">
        <v>9196.67</v>
      </c>
      <c r="F1574" s="19">
        <f t="shared" si="152"/>
        <v>-0.6175061190626504</v>
      </c>
      <c r="G1574" s="19"/>
      <c r="H1574" s="19"/>
      <c r="I1574" s="19"/>
      <c r="J1574" s="19"/>
      <c r="K1574" s="19"/>
      <c r="L1574" s="19"/>
      <c r="M1574" s="19"/>
      <c r="N1574" s="51">
        <f t="shared" si="153"/>
        <v>-0.23229188957413455</v>
      </c>
      <c r="O1574" s="51">
        <f t="shared" si="154"/>
        <v>0.14279469144335249</v>
      </c>
      <c r="Q1574" s="12">
        <v>40406</v>
      </c>
      <c r="R1574" s="5">
        <v>3005</v>
      </c>
      <c r="S1574" s="5">
        <v>3030</v>
      </c>
      <c r="T1574" s="5">
        <v>3000</v>
      </c>
      <c r="U1574" s="5">
        <v>3025</v>
      </c>
      <c r="V1574" s="5">
        <v>6924500</v>
      </c>
      <c r="W1574" s="3">
        <v>3025</v>
      </c>
      <c r="X1574" s="19">
        <f t="shared" si="155"/>
        <v>-0.16528925619834711</v>
      </c>
      <c r="AF1574" s="51">
        <f t="shared" si="157"/>
        <v>-4.4938778463672682E-3</v>
      </c>
      <c r="AG1574" s="51">
        <f t="shared" si="156"/>
        <v>7.4158627627745656E-4</v>
      </c>
    </row>
    <row r="1575" spans="1:33">
      <c r="A1575" s="12">
        <v>40407</v>
      </c>
      <c r="B1575" s="14">
        <v>9089.85</v>
      </c>
      <c r="C1575" s="14">
        <v>9188.48</v>
      </c>
      <c r="D1575" s="14">
        <v>9084.24</v>
      </c>
      <c r="E1575" s="15">
        <v>9161.68</v>
      </c>
      <c r="F1575" s="19">
        <f t="shared" si="152"/>
        <v>-0.38191685367748907</v>
      </c>
      <c r="G1575" s="19"/>
      <c r="H1575" s="19"/>
      <c r="I1575" s="19"/>
      <c r="J1575" s="19"/>
      <c r="K1575" s="19"/>
      <c r="L1575" s="19"/>
      <c r="M1575" s="19"/>
      <c r="N1575" s="51">
        <f t="shared" si="153"/>
        <v>-5.4496705403728023E-2</v>
      </c>
      <c r="O1575" s="51">
        <f t="shared" si="154"/>
        <v>2.066142782116864E-2</v>
      </c>
      <c r="Q1575" s="12">
        <v>40407</v>
      </c>
      <c r="R1575" s="5">
        <v>3000</v>
      </c>
      <c r="S1575" s="5">
        <v>3015</v>
      </c>
      <c r="T1575" s="5">
        <v>2995</v>
      </c>
      <c r="U1575" s="5">
        <v>3005</v>
      </c>
      <c r="V1575" s="5">
        <v>6675200</v>
      </c>
      <c r="W1575" s="3">
        <v>3005</v>
      </c>
      <c r="X1575" s="19">
        <f t="shared" si="155"/>
        <v>-0.66555740432612309</v>
      </c>
      <c r="AF1575" s="51">
        <f t="shared" si="157"/>
        <v>-0.29446400614769486</v>
      </c>
      <c r="AG1575" s="51">
        <f t="shared" si="156"/>
        <v>0.19590384279959797</v>
      </c>
    </row>
    <row r="1576" spans="1:33">
      <c r="A1576" s="12">
        <v>40408</v>
      </c>
      <c r="B1576" s="14">
        <v>9261.5</v>
      </c>
      <c r="C1576" s="14">
        <v>9280.59</v>
      </c>
      <c r="D1576" s="14">
        <v>9153.42</v>
      </c>
      <c r="E1576" s="15">
        <v>9240.5400000000009</v>
      </c>
      <c r="F1576" s="19">
        <f t="shared" si="152"/>
        <v>0.85341332865828812</v>
      </c>
      <c r="G1576" s="19"/>
      <c r="H1576" s="19"/>
      <c r="I1576" s="19"/>
      <c r="J1576" s="19"/>
      <c r="K1576" s="19"/>
      <c r="L1576" s="19"/>
      <c r="M1576" s="19"/>
      <c r="N1576" s="51">
        <f t="shared" si="153"/>
        <v>0.62765845261491471</v>
      </c>
      <c r="O1576" s="51">
        <f t="shared" si="154"/>
        <v>0.53740022311089208</v>
      </c>
      <c r="Q1576" s="12">
        <v>40408</v>
      </c>
      <c r="R1576" s="5">
        <v>3020</v>
      </c>
      <c r="S1576" s="5">
        <v>3045</v>
      </c>
      <c r="T1576" s="5">
        <v>3010</v>
      </c>
      <c r="U1576" s="5">
        <v>3030</v>
      </c>
      <c r="V1576" s="5">
        <v>6995100</v>
      </c>
      <c r="W1576" s="3">
        <v>3030</v>
      </c>
      <c r="X1576" s="19">
        <f t="shared" si="155"/>
        <v>0.82508250825082496</v>
      </c>
      <c r="AF1576" s="51">
        <f t="shared" si="157"/>
        <v>0.56223120983484376</v>
      </c>
      <c r="AG1576" s="51">
        <f t="shared" si="156"/>
        <v>0.46403770108275272</v>
      </c>
    </row>
    <row r="1577" spans="1:33">
      <c r="A1577" s="12">
        <v>40409</v>
      </c>
      <c r="B1577" s="14">
        <v>9242.84</v>
      </c>
      <c r="C1577" s="14">
        <v>9362.68</v>
      </c>
      <c r="D1577" s="14">
        <v>9242.84</v>
      </c>
      <c r="E1577" s="15">
        <v>9362.68</v>
      </c>
      <c r="F1577" s="19">
        <f t="shared" si="152"/>
        <v>1.3045410074893025</v>
      </c>
      <c r="G1577" s="19"/>
      <c r="H1577" s="19"/>
      <c r="I1577" s="19"/>
      <c r="J1577" s="19"/>
      <c r="K1577" s="19"/>
      <c r="L1577" s="19"/>
      <c r="M1577" s="19"/>
      <c r="N1577" s="51">
        <f t="shared" si="153"/>
        <v>2.2343534235158806</v>
      </c>
      <c r="O1577" s="51">
        <f t="shared" si="154"/>
        <v>2.9210287143155216</v>
      </c>
      <c r="Q1577" s="12">
        <v>40409</v>
      </c>
      <c r="R1577" s="5">
        <v>3035</v>
      </c>
      <c r="S1577" s="5">
        <v>3085</v>
      </c>
      <c r="T1577" s="5">
        <v>3035</v>
      </c>
      <c r="U1577" s="5">
        <v>3085</v>
      </c>
      <c r="V1577" s="5">
        <v>8997800</v>
      </c>
      <c r="W1577" s="3">
        <v>3085</v>
      </c>
      <c r="X1577" s="19">
        <f t="shared" si="155"/>
        <v>1.7828200972447326</v>
      </c>
      <c r="AF1577" s="51">
        <f t="shared" si="157"/>
        <v>5.6691540063971448</v>
      </c>
      <c r="AG1577" s="51">
        <f t="shared" si="156"/>
        <v>10.10859988369134</v>
      </c>
    </row>
    <row r="1578" spans="1:33">
      <c r="A1578" s="12">
        <v>40410</v>
      </c>
      <c r="B1578" s="14">
        <v>9239.36</v>
      </c>
      <c r="C1578" s="14">
        <v>9287.5</v>
      </c>
      <c r="D1578" s="14">
        <v>9169.17</v>
      </c>
      <c r="E1578" s="15">
        <v>9179.3799999999992</v>
      </c>
      <c r="F1578" s="19">
        <f t="shared" si="152"/>
        <v>-1.9968668907922007</v>
      </c>
      <c r="G1578" s="19"/>
      <c r="H1578" s="19"/>
      <c r="I1578" s="19"/>
      <c r="J1578" s="19"/>
      <c r="K1578" s="19"/>
      <c r="L1578" s="19"/>
      <c r="M1578" s="19"/>
      <c r="N1578" s="51">
        <f t="shared" si="153"/>
        <v>-7.929190630470357</v>
      </c>
      <c r="O1578" s="51">
        <f t="shared" si="154"/>
        <v>15.811454118224479</v>
      </c>
      <c r="Q1578" s="12">
        <v>40410</v>
      </c>
      <c r="R1578" s="5">
        <v>3050</v>
      </c>
      <c r="S1578" s="5">
        <v>3060</v>
      </c>
      <c r="T1578" s="5">
        <v>3025</v>
      </c>
      <c r="U1578" s="5">
        <v>3030</v>
      </c>
      <c r="V1578" s="5">
        <v>8275700</v>
      </c>
      <c r="W1578" s="3">
        <v>3030</v>
      </c>
      <c r="X1578" s="19">
        <f t="shared" si="155"/>
        <v>-1.8151815181518154</v>
      </c>
      <c r="AF1578" s="51">
        <f t="shared" si="157"/>
        <v>-5.9781657422635561</v>
      </c>
      <c r="AG1578" s="51">
        <f t="shared" si="156"/>
        <v>10.849855028445237</v>
      </c>
    </row>
    <row r="1579" spans="1:33">
      <c r="A1579" s="12">
        <v>40413</v>
      </c>
      <c r="B1579" s="14">
        <v>9147.24</v>
      </c>
      <c r="C1579" s="14">
        <v>9171.42</v>
      </c>
      <c r="D1579" s="14">
        <v>9090.9599999999991</v>
      </c>
      <c r="E1579" s="15">
        <v>9116.69</v>
      </c>
      <c r="F1579" s="19">
        <f t="shared" si="152"/>
        <v>-0.68763992194534074</v>
      </c>
      <c r="G1579" s="19"/>
      <c r="H1579" s="19"/>
      <c r="I1579" s="19"/>
      <c r="J1579" s="19"/>
      <c r="K1579" s="19"/>
      <c r="L1579" s="19"/>
      <c r="M1579" s="19"/>
      <c r="N1579" s="51">
        <f t="shared" si="153"/>
        <v>-0.32121471008047192</v>
      </c>
      <c r="O1579" s="51">
        <f t="shared" si="154"/>
        <v>0.21998542145731162</v>
      </c>
      <c r="Q1579" s="12">
        <v>40413</v>
      </c>
      <c r="R1579" s="5">
        <v>3020</v>
      </c>
      <c r="S1579" s="5">
        <v>3025</v>
      </c>
      <c r="T1579" s="5">
        <v>3000</v>
      </c>
      <c r="U1579" s="5">
        <v>3005</v>
      </c>
      <c r="V1579" s="5">
        <v>6321800</v>
      </c>
      <c r="W1579" s="3">
        <v>3005</v>
      </c>
      <c r="X1579" s="19">
        <f t="shared" si="155"/>
        <v>-0.83194675540765384</v>
      </c>
      <c r="AF1579" s="51">
        <f t="shared" si="157"/>
        <v>-0.57526392557326222</v>
      </c>
      <c r="AG1579" s="51">
        <f t="shared" si="156"/>
        <v>0.47843490199641592</v>
      </c>
    </row>
    <row r="1580" spans="1:33">
      <c r="A1580" s="12">
        <v>40414</v>
      </c>
      <c r="B1580" s="14">
        <v>9024.6</v>
      </c>
      <c r="C1580" s="14">
        <v>9069.2199999999993</v>
      </c>
      <c r="D1580" s="14">
        <v>8983.52</v>
      </c>
      <c r="E1580" s="15">
        <v>8995.14</v>
      </c>
      <c r="F1580" s="19">
        <f t="shared" si="152"/>
        <v>-1.3512852495903467</v>
      </c>
      <c r="G1580" s="19"/>
      <c r="H1580" s="19"/>
      <c r="I1580" s="19"/>
      <c r="J1580" s="19"/>
      <c r="K1580" s="19"/>
      <c r="L1580" s="19"/>
      <c r="M1580" s="19"/>
      <c r="N1580" s="51">
        <f t="shared" si="153"/>
        <v>-2.4521833079917683</v>
      </c>
      <c r="O1580" s="51">
        <f t="shared" si="154"/>
        <v>3.3067693925925363</v>
      </c>
      <c r="Q1580" s="12">
        <v>40414</v>
      </c>
      <c r="R1580" s="5">
        <v>2995</v>
      </c>
      <c r="S1580" s="5">
        <v>3000</v>
      </c>
      <c r="T1580" s="5">
        <v>2977</v>
      </c>
      <c r="U1580" s="5">
        <v>2980</v>
      </c>
      <c r="V1580" s="5">
        <v>15710900</v>
      </c>
      <c r="W1580" s="3">
        <v>2980</v>
      </c>
      <c r="X1580" s="19">
        <f t="shared" si="155"/>
        <v>-0.83892617449664431</v>
      </c>
      <c r="AF1580" s="51">
        <f t="shared" si="157"/>
        <v>-0.58986858535506059</v>
      </c>
      <c r="AG1580" s="51">
        <f t="shared" si="156"/>
        <v>0.49469823028524856</v>
      </c>
    </row>
    <row r="1581" spans="1:33">
      <c r="A1581" s="12">
        <v>40415</v>
      </c>
      <c r="B1581" s="14">
        <v>8904.44</v>
      </c>
      <c r="C1581" s="14">
        <v>8949.41</v>
      </c>
      <c r="D1581" s="14">
        <v>8807.41</v>
      </c>
      <c r="E1581" s="15">
        <v>8845.39</v>
      </c>
      <c r="F1581" s="19">
        <f t="shared" si="152"/>
        <v>-1.6929722714317856</v>
      </c>
      <c r="G1581" s="19"/>
      <c r="H1581" s="19"/>
      <c r="I1581" s="19"/>
      <c r="J1581" s="19"/>
      <c r="K1581" s="19"/>
      <c r="L1581" s="19"/>
      <c r="M1581" s="19"/>
      <c r="N1581" s="51">
        <f t="shared" si="153"/>
        <v>-4.8284123417405738</v>
      </c>
      <c r="O1581" s="51">
        <f t="shared" si="154"/>
        <v>8.1609202733907047</v>
      </c>
      <c r="Q1581" s="12">
        <v>40415</v>
      </c>
      <c r="R1581" s="5">
        <v>2950</v>
      </c>
      <c r="S1581" s="5">
        <v>2950</v>
      </c>
      <c r="T1581" s="5">
        <v>2901</v>
      </c>
      <c r="U1581" s="5">
        <v>2910</v>
      </c>
      <c r="V1581" s="5">
        <v>12598000</v>
      </c>
      <c r="W1581" s="3">
        <v>2910</v>
      </c>
      <c r="X1581" s="19">
        <f t="shared" si="155"/>
        <v>-2.4054982817869419</v>
      </c>
      <c r="AF1581" s="51">
        <f t="shared" si="157"/>
        <v>-13.914579884516669</v>
      </c>
      <c r="AG1581" s="51">
        <f t="shared" si="156"/>
        <v>33.467771710748558</v>
      </c>
    </row>
    <row r="1582" spans="1:33">
      <c r="A1582" s="12">
        <v>40416</v>
      </c>
      <c r="B1582" s="14">
        <v>8908.02</v>
      </c>
      <c r="C1582" s="14">
        <v>8910.6200000000008</v>
      </c>
      <c r="D1582" s="14">
        <v>8834.09</v>
      </c>
      <c r="E1582" s="15">
        <v>8906.48</v>
      </c>
      <c r="F1582" s="19">
        <f t="shared" si="152"/>
        <v>0.68590509381933318</v>
      </c>
      <c r="G1582" s="19"/>
      <c r="H1582" s="19"/>
      <c r="I1582" s="19"/>
      <c r="J1582" s="19"/>
      <c r="K1582" s="19"/>
      <c r="L1582" s="19"/>
      <c r="M1582" s="19"/>
      <c r="N1582" s="51">
        <f t="shared" si="153"/>
        <v>0.32664184863570855</v>
      </c>
      <c r="O1582" s="51">
        <f t="shared" si="154"/>
        <v>0.22495506003280821</v>
      </c>
      <c r="Q1582" s="12">
        <v>40416</v>
      </c>
      <c r="R1582" s="5">
        <v>2927</v>
      </c>
      <c r="S1582" s="5">
        <v>2930</v>
      </c>
      <c r="T1582" s="5">
        <v>2895</v>
      </c>
      <c r="U1582" s="5">
        <v>2928</v>
      </c>
      <c r="V1582" s="5">
        <v>14432200</v>
      </c>
      <c r="W1582" s="3">
        <v>2928</v>
      </c>
      <c r="X1582" s="19">
        <f t="shared" si="155"/>
        <v>0.61475409836065575</v>
      </c>
      <c r="AF1582" s="51">
        <f t="shared" si="157"/>
        <v>0.23263322085867896</v>
      </c>
      <c r="AG1582" s="51">
        <f t="shared" si="156"/>
        <v>0.14307452459180625</v>
      </c>
    </row>
    <row r="1583" spans="1:33">
      <c r="A1583" s="12">
        <v>40417</v>
      </c>
      <c r="B1583" s="14">
        <v>8811.4699999999993</v>
      </c>
      <c r="C1583" s="14">
        <v>9021.75</v>
      </c>
      <c r="D1583" s="14">
        <v>8810.4599999999991</v>
      </c>
      <c r="E1583" s="15">
        <v>8991.06</v>
      </c>
      <c r="F1583" s="19">
        <f t="shared" si="152"/>
        <v>0.94071221858156806</v>
      </c>
      <c r="G1583" s="19"/>
      <c r="H1583" s="19"/>
      <c r="I1583" s="19"/>
      <c r="J1583" s="19"/>
      <c r="K1583" s="19"/>
      <c r="L1583" s="19"/>
      <c r="M1583" s="19"/>
      <c r="N1583" s="51">
        <f t="shared" si="153"/>
        <v>0.83988940671807399</v>
      </c>
      <c r="O1583" s="51">
        <f t="shared" si="154"/>
        <v>0.79243345967681589</v>
      </c>
      <c r="Q1583" s="12">
        <v>40417</v>
      </c>
      <c r="R1583" s="5">
        <v>2900</v>
      </c>
      <c r="S1583" s="5">
        <v>2954</v>
      </c>
      <c r="T1583" s="5">
        <v>2890</v>
      </c>
      <c r="U1583" s="5">
        <v>2941</v>
      </c>
      <c r="V1583" s="5">
        <v>10244900</v>
      </c>
      <c r="W1583" s="3">
        <v>2941</v>
      </c>
      <c r="X1583" s="19">
        <f t="shared" si="155"/>
        <v>0.44202652159129546</v>
      </c>
      <c r="AF1583" s="51">
        <f t="shared" si="157"/>
        <v>8.6523501102584915E-2</v>
      </c>
      <c r="AG1583" s="51">
        <f t="shared" si="156"/>
        <v>3.8268853027555345E-2</v>
      </c>
    </row>
    <row r="1584" spans="1:33">
      <c r="A1584" s="12">
        <v>40420</v>
      </c>
      <c r="B1584" s="14">
        <v>9141.4500000000007</v>
      </c>
      <c r="C1584" s="14">
        <v>9280.7000000000007</v>
      </c>
      <c r="D1584" s="14">
        <v>9117.8700000000008</v>
      </c>
      <c r="E1584" s="15">
        <v>9149.26</v>
      </c>
      <c r="F1584" s="19">
        <f t="shared" si="152"/>
        <v>1.729101588543781</v>
      </c>
      <c r="G1584" s="19"/>
      <c r="H1584" s="19"/>
      <c r="I1584" s="19"/>
      <c r="J1584" s="19"/>
      <c r="K1584" s="19"/>
      <c r="L1584" s="19"/>
      <c r="M1584" s="19"/>
      <c r="N1584" s="51">
        <f t="shared" si="153"/>
        <v>5.1946760971133603</v>
      </c>
      <c r="O1584" s="51">
        <f t="shared" si="154"/>
        <v>8.99659073354265</v>
      </c>
      <c r="Q1584" s="12">
        <v>40420</v>
      </c>
      <c r="R1584" s="5">
        <v>2962</v>
      </c>
      <c r="S1584" s="5">
        <v>2995</v>
      </c>
      <c r="T1584" s="5">
        <v>2914</v>
      </c>
      <c r="U1584" s="5">
        <v>2930</v>
      </c>
      <c r="V1584" s="5">
        <v>11356500</v>
      </c>
      <c r="W1584" s="3">
        <v>2930</v>
      </c>
      <c r="X1584" s="19">
        <f t="shared" si="155"/>
        <v>-0.37542662116040953</v>
      </c>
      <c r="AF1584" s="51">
        <f t="shared" si="157"/>
        <v>-5.2801407006492787E-2</v>
      </c>
      <c r="AG1584" s="51">
        <f t="shared" si="156"/>
        <v>1.9808913726749245E-2</v>
      </c>
    </row>
    <row r="1585" spans="1:33">
      <c r="A1585" s="12">
        <v>40421</v>
      </c>
      <c r="B1585" s="14">
        <v>8998.7999999999993</v>
      </c>
      <c r="C1585" s="14">
        <v>9008.36</v>
      </c>
      <c r="D1585" s="14">
        <v>8819.26</v>
      </c>
      <c r="E1585" s="15">
        <v>8824.06</v>
      </c>
      <c r="F1585" s="19">
        <f t="shared" si="152"/>
        <v>-3.6853783859130691</v>
      </c>
      <c r="G1585" s="19"/>
      <c r="H1585" s="19"/>
      <c r="I1585" s="19"/>
      <c r="J1585" s="19"/>
      <c r="K1585" s="19"/>
      <c r="L1585" s="19"/>
      <c r="M1585" s="19"/>
      <c r="N1585" s="51">
        <f t="shared" si="153"/>
        <v>-49.941461469856506</v>
      </c>
      <c r="O1585" s="51">
        <f t="shared" si="154"/>
        <v>183.91408733600261</v>
      </c>
      <c r="Q1585" s="12">
        <v>40421</v>
      </c>
      <c r="R1585" s="5">
        <v>2900</v>
      </c>
      <c r="S1585" s="5">
        <v>2904</v>
      </c>
      <c r="T1585" s="5">
        <v>2850</v>
      </c>
      <c r="U1585" s="5">
        <v>2860</v>
      </c>
      <c r="V1585" s="5">
        <v>10432300</v>
      </c>
      <c r="W1585" s="3">
        <v>2860</v>
      </c>
      <c r="X1585" s="19">
        <f t="shared" si="155"/>
        <v>-2.4475524475524475</v>
      </c>
      <c r="AF1585" s="51">
        <f t="shared" si="157"/>
        <v>-14.657282503703049</v>
      </c>
      <c r="AG1585" s="51">
        <f t="shared" si="156"/>
        <v>35.870542479069186</v>
      </c>
    </row>
    <row r="1586" spans="1:33">
      <c r="A1586" s="12">
        <v>40422</v>
      </c>
      <c r="B1586" s="14">
        <v>8833.32</v>
      </c>
      <c r="C1586" s="14">
        <v>8932.15</v>
      </c>
      <c r="D1586" s="14">
        <v>8796.4500000000007</v>
      </c>
      <c r="E1586" s="15">
        <v>8927.02</v>
      </c>
      <c r="F1586" s="19">
        <f t="shared" si="152"/>
        <v>1.1533524065141665</v>
      </c>
      <c r="G1586" s="19"/>
      <c r="H1586" s="19"/>
      <c r="I1586" s="19"/>
      <c r="J1586" s="19"/>
      <c r="K1586" s="19"/>
      <c r="L1586" s="19"/>
      <c r="M1586" s="19"/>
      <c r="N1586" s="51">
        <f t="shared" si="153"/>
        <v>1.5453560162029771</v>
      </c>
      <c r="O1586" s="51">
        <f t="shared" si="154"/>
        <v>1.7866441552680283</v>
      </c>
      <c r="Q1586" s="12">
        <v>40422</v>
      </c>
      <c r="R1586" s="5">
        <v>2850</v>
      </c>
      <c r="S1586" s="5">
        <v>2857</v>
      </c>
      <c r="T1586" s="5">
        <v>2806</v>
      </c>
      <c r="U1586" s="5">
        <v>2857</v>
      </c>
      <c r="V1586" s="5">
        <v>10727400</v>
      </c>
      <c r="W1586" s="3">
        <v>2857</v>
      </c>
      <c r="X1586" s="19">
        <f t="shared" si="155"/>
        <v>-0.10500525026251313</v>
      </c>
      <c r="AF1586" s="51">
        <f t="shared" si="157"/>
        <v>-1.148962936938783E-3</v>
      </c>
      <c r="AG1586" s="51">
        <f t="shared" si="156"/>
        <v>1.2033945104146001E-4</v>
      </c>
    </row>
    <row r="1587" spans="1:33">
      <c r="A1587" s="12">
        <v>40423</v>
      </c>
      <c r="B1587" s="14">
        <v>9069.6200000000008</v>
      </c>
      <c r="C1587" s="14">
        <v>9083.3700000000008</v>
      </c>
      <c r="D1587" s="14">
        <v>8958.81</v>
      </c>
      <c r="E1587" s="15">
        <v>9062.84</v>
      </c>
      <c r="F1587" s="19">
        <f t="shared" si="152"/>
        <v>1.4986472231662449</v>
      </c>
      <c r="G1587" s="19"/>
      <c r="H1587" s="19"/>
      <c r="I1587" s="19"/>
      <c r="J1587" s="19"/>
      <c r="K1587" s="19"/>
      <c r="L1587" s="19"/>
      <c r="M1587" s="19"/>
      <c r="N1587" s="51">
        <f t="shared" si="153"/>
        <v>3.3846778714970531</v>
      </c>
      <c r="O1587" s="51">
        <f t="shared" si="154"/>
        <v>5.0818649875950506</v>
      </c>
      <c r="Q1587" s="12">
        <v>40423</v>
      </c>
      <c r="R1587" s="5">
        <v>2883</v>
      </c>
      <c r="S1587" s="5">
        <v>2887</v>
      </c>
      <c r="T1587" s="5">
        <v>2811</v>
      </c>
      <c r="U1587" s="5">
        <v>2850</v>
      </c>
      <c r="V1587" s="5">
        <v>12512200</v>
      </c>
      <c r="W1587" s="3">
        <v>2850</v>
      </c>
      <c r="X1587" s="19">
        <f t="shared" si="155"/>
        <v>-0.24561403508771931</v>
      </c>
      <c r="AF1587" s="51">
        <f t="shared" si="157"/>
        <v>-1.4768561841357997E-2</v>
      </c>
      <c r="AG1587" s="51">
        <f t="shared" si="156"/>
        <v>3.6234110786048626E-3</v>
      </c>
    </row>
    <row r="1588" spans="1:33">
      <c r="A1588" s="12">
        <v>40424</v>
      </c>
      <c r="B1588" s="14">
        <v>9097.59</v>
      </c>
      <c r="C1588" s="14">
        <v>9141.09</v>
      </c>
      <c r="D1588" s="14">
        <v>9050.83</v>
      </c>
      <c r="E1588" s="15">
        <v>9114.1299999999992</v>
      </c>
      <c r="F1588" s="19">
        <f t="shared" si="152"/>
        <v>0.56275256113308747</v>
      </c>
      <c r="G1588" s="19"/>
      <c r="H1588" s="19"/>
      <c r="I1588" s="19"/>
      <c r="J1588" s="19"/>
      <c r="K1588" s="19"/>
      <c r="L1588" s="19"/>
      <c r="M1588" s="19"/>
      <c r="N1588" s="51">
        <f t="shared" si="153"/>
        <v>0.18087758435498785</v>
      </c>
      <c r="O1588" s="51">
        <f t="shared" si="154"/>
        <v>0.10229309818245587</v>
      </c>
      <c r="Q1588" s="12">
        <v>40424</v>
      </c>
      <c r="R1588" s="5">
        <v>2885</v>
      </c>
      <c r="S1588" s="5">
        <v>2914</v>
      </c>
      <c r="T1588" s="5">
        <v>2870</v>
      </c>
      <c r="U1588" s="5">
        <v>2909</v>
      </c>
      <c r="V1588" s="5">
        <v>12227500</v>
      </c>
      <c r="W1588" s="3">
        <v>2909</v>
      </c>
      <c r="X1588" s="19">
        <f t="shared" si="155"/>
        <v>2.0281883808869026</v>
      </c>
      <c r="AF1588" s="51">
        <f t="shared" si="157"/>
        <v>8.346355710817523</v>
      </c>
      <c r="AG1588" s="51">
        <f t="shared" si="156"/>
        <v>16.930216810744092</v>
      </c>
    </row>
    <row r="1589" spans="1:33">
      <c r="A1589" s="12">
        <v>40427</v>
      </c>
      <c r="B1589" s="14">
        <v>9199.99</v>
      </c>
      <c r="C1589" s="5">
        <v>9303</v>
      </c>
      <c r="D1589" s="14">
        <v>9173.3799999999992</v>
      </c>
      <c r="E1589" s="15">
        <v>9301.32</v>
      </c>
      <c r="F1589" s="19">
        <f t="shared" si="152"/>
        <v>2.0125100523366632</v>
      </c>
      <c r="G1589" s="19"/>
      <c r="H1589" s="19"/>
      <c r="I1589" s="19"/>
      <c r="J1589" s="19"/>
      <c r="K1589" s="19"/>
      <c r="L1589" s="19"/>
      <c r="M1589" s="19"/>
      <c r="N1589" s="51">
        <f t="shared" si="153"/>
        <v>8.1849498764493998</v>
      </c>
      <c r="O1589" s="51">
        <f t="shared" si="154"/>
        <v>16.495090359058878</v>
      </c>
      <c r="Q1589" s="12">
        <v>40427</v>
      </c>
      <c r="R1589" s="5">
        <v>2940</v>
      </c>
      <c r="S1589" s="5">
        <v>2957</v>
      </c>
      <c r="T1589" s="5">
        <v>2921</v>
      </c>
      <c r="U1589" s="5">
        <v>2955</v>
      </c>
      <c r="V1589" s="5">
        <v>8811900</v>
      </c>
      <c r="W1589" s="3">
        <v>2955</v>
      </c>
      <c r="X1589" s="19">
        <f t="shared" si="155"/>
        <v>1.5566835871404399</v>
      </c>
      <c r="AF1589" s="51">
        <f t="shared" si="157"/>
        <v>3.7742021386776567</v>
      </c>
      <c r="AG1589" s="51">
        <f t="shared" si="156"/>
        <v>5.8762492466864167</v>
      </c>
    </row>
    <row r="1590" spans="1:33">
      <c r="A1590" s="12">
        <v>40428</v>
      </c>
      <c r="B1590" s="14">
        <v>9232.02</v>
      </c>
      <c r="C1590" s="14">
        <v>9311.02</v>
      </c>
      <c r="D1590" s="14">
        <v>9206.81</v>
      </c>
      <c r="E1590" s="3">
        <v>9226</v>
      </c>
      <c r="F1590" s="19">
        <f t="shared" si="152"/>
        <v>-0.81638846737480708</v>
      </c>
      <c r="G1590" s="19"/>
      <c r="H1590" s="19"/>
      <c r="I1590" s="19"/>
      <c r="J1590" s="19"/>
      <c r="K1590" s="19"/>
      <c r="L1590" s="19"/>
      <c r="M1590" s="19"/>
      <c r="N1590" s="51">
        <f t="shared" si="153"/>
        <v>-0.53856497286568861</v>
      </c>
      <c r="O1590" s="51">
        <f t="shared" si="154"/>
        <v>0.43817823922264965</v>
      </c>
      <c r="Q1590" s="12">
        <v>40428</v>
      </c>
      <c r="R1590" s="5">
        <v>2950</v>
      </c>
      <c r="S1590" s="5">
        <v>2958</v>
      </c>
      <c r="T1590" s="5">
        <v>2922</v>
      </c>
      <c r="U1590" s="5">
        <v>2936</v>
      </c>
      <c r="V1590" s="5">
        <v>6885000</v>
      </c>
      <c r="W1590" s="3">
        <v>2936</v>
      </c>
      <c r="X1590" s="19">
        <f t="shared" si="155"/>
        <v>-0.64713896457765674</v>
      </c>
      <c r="AF1590" s="51">
        <f t="shared" si="157"/>
        <v>-0.27067826303298065</v>
      </c>
      <c r="AG1590" s="51">
        <f t="shared" si="156"/>
        <v>0.17509396384189599</v>
      </c>
    </row>
    <row r="1591" spans="1:33">
      <c r="A1591" s="12">
        <v>40429</v>
      </c>
      <c r="B1591" s="14">
        <v>9098.86</v>
      </c>
      <c r="C1591" s="14">
        <v>9105.89</v>
      </c>
      <c r="D1591" s="14">
        <v>8997.6299999999992</v>
      </c>
      <c r="E1591" s="15">
        <v>9024.6</v>
      </c>
      <c r="F1591" s="19">
        <f t="shared" si="152"/>
        <v>-2.2316778582984247</v>
      </c>
      <c r="G1591" s="19"/>
      <c r="H1591" s="19"/>
      <c r="I1591" s="19"/>
      <c r="J1591" s="19"/>
      <c r="K1591" s="19"/>
      <c r="L1591" s="19"/>
      <c r="M1591" s="19"/>
      <c r="N1591" s="51">
        <f t="shared" si="153"/>
        <v>-11.073055590517525</v>
      </c>
      <c r="O1591" s="51">
        <f t="shared" si="154"/>
        <v>24.68065267260916</v>
      </c>
      <c r="Q1591" s="12">
        <v>40429</v>
      </c>
      <c r="R1591" s="5">
        <v>2886</v>
      </c>
      <c r="S1591" s="5">
        <v>2887</v>
      </c>
      <c r="T1591" s="5">
        <v>2852</v>
      </c>
      <c r="U1591" s="5">
        <v>2875</v>
      </c>
      <c r="V1591" s="5">
        <v>6400800</v>
      </c>
      <c r="W1591" s="3">
        <v>2875</v>
      </c>
      <c r="X1591" s="19">
        <f t="shared" si="155"/>
        <v>-2.1217391304347828</v>
      </c>
      <c r="AF1591" s="51">
        <f t="shared" si="157"/>
        <v>-9.5479800442385567</v>
      </c>
      <c r="AG1591" s="51">
        <f t="shared" si="156"/>
        <v>20.255765948858567</v>
      </c>
    </row>
    <row r="1592" spans="1:33">
      <c r="A1592" s="12">
        <v>40430</v>
      </c>
      <c r="B1592" s="14">
        <v>9120.5400000000009</v>
      </c>
      <c r="C1592" s="14">
        <v>9136.26</v>
      </c>
      <c r="D1592" s="14">
        <v>9069.93</v>
      </c>
      <c r="E1592" s="15">
        <v>9098.39</v>
      </c>
      <c r="F1592" s="19">
        <f t="shared" si="152"/>
        <v>0.81102260949463645</v>
      </c>
      <c r="G1592" s="19"/>
      <c r="H1592" s="19"/>
      <c r="I1592" s="19"/>
      <c r="J1592" s="19"/>
      <c r="K1592" s="19"/>
      <c r="L1592" s="19"/>
      <c r="M1592" s="19"/>
      <c r="N1592" s="51">
        <f t="shared" si="153"/>
        <v>0.53897113526383156</v>
      </c>
      <c r="O1592" s="51">
        <f t="shared" si="154"/>
        <v>0.43861890135111792</v>
      </c>
      <c r="Q1592" s="12">
        <v>40430</v>
      </c>
      <c r="R1592" s="5">
        <v>2918</v>
      </c>
      <c r="S1592" s="5">
        <v>2944</v>
      </c>
      <c r="T1592" s="5">
        <v>2912</v>
      </c>
      <c r="U1592" s="5">
        <v>2930</v>
      </c>
      <c r="V1592" s="5">
        <v>8997500</v>
      </c>
      <c r="W1592" s="3">
        <v>2930</v>
      </c>
      <c r="X1592" s="19">
        <f t="shared" si="155"/>
        <v>1.877133105802048</v>
      </c>
      <c r="AF1592" s="51">
        <f t="shared" si="157"/>
        <v>6.6171513429348288</v>
      </c>
      <c r="AG1592" s="51">
        <f t="shared" si="156"/>
        <v>12.423045910194158</v>
      </c>
    </row>
    <row r="1593" spans="1:33">
      <c r="A1593" s="12">
        <v>40431</v>
      </c>
      <c r="B1593" s="14">
        <v>9132.25</v>
      </c>
      <c r="C1593" s="14">
        <v>9291.5</v>
      </c>
      <c r="D1593" s="14">
        <v>9132.25</v>
      </c>
      <c r="E1593" s="15">
        <v>9239.17</v>
      </c>
      <c r="F1593" s="19">
        <f t="shared" si="152"/>
        <v>1.5237299454388291</v>
      </c>
      <c r="G1593" s="19"/>
      <c r="H1593" s="19"/>
      <c r="I1593" s="19"/>
      <c r="J1593" s="19"/>
      <c r="K1593" s="19"/>
      <c r="L1593" s="19"/>
      <c r="M1593" s="19"/>
      <c r="N1593" s="51">
        <f t="shared" si="153"/>
        <v>3.5571593829573547</v>
      </c>
      <c r="O1593" s="51">
        <f t="shared" si="154"/>
        <v>5.4300575565419429</v>
      </c>
      <c r="Q1593" s="12">
        <v>40431</v>
      </c>
      <c r="R1593" s="5">
        <v>2958</v>
      </c>
      <c r="S1593" s="5">
        <v>2984</v>
      </c>
      <c r="T1593" s="5">
        <v>2942</v>
      </c>
      <c r="U1593" s="5">
        <v>2951</v>
      </c>
      <c r="V1593" s="5">
        <v>12705400</v>
      </c>
      <c r="W1593" s="3">
        <v>2951</v>
      </c>
      <c r="X1593" s="19">
        <f t="shared" si="155"/>
        <v>0.71162317858353097</v>
      </c>
      <c r="AF1593" s="51">
        <f t="shared" si="157"/>
        <v>0.36077834671317421</v>
      </c>
      <c r="AG1593" s="51">
        <f t="shared" si="156"/>
        <v>0.25683484948314705</v>
      </c>
    </row>
    <row r="1594" spans="1:33">
      <c r="A1594" s="12">
        <v>40434</v>
      </c>
      <c r="B1594" s="14">
        <v>9325.64</v>
      </c>
      <c r="C1594" s="14">
        <v>9390.9</v>
      </c>
      <c r="D1594" s="14">
        <v>9317.2999999999993</v>
      </c>
      <c r="E1594" s="15">
        <v>9321.82</v>
      </c>
      <c r="F1594" s="19">
        <f t="shared" si="152"/>
        <v>0.88662943502448699</v>
      </c>
      <c r="G1594" s="19"/>
      <c r="H1594" s="19"/>
      <c r="I1594" s="19"/>
      <c r="J1594" s="19"/>
      <c r="K1594" s="19"/>
      <c r="L1594" s="19"/>
      <c r="M1594" s="19"/>
      <c r="N1594" s="51">
        <f t="shared" si="153"/>
        <v>0.70357883431109891</v>
      </c>
      <c r="O1594" s="51">
        <f t="shared" si="154"/>
        <v>0.62577328913001351</v>
      </c>
      <c r="Q1594" s="12">
        <v>40434</v>
      </c>
      <c r="R1594" s="5">
        <v>2980</v>
      </c>
      <c r="S1594" s="5">
        <v>2992</v>
      </c>
      <c r="T1594" s="5">
        <v>2947</v>
      </c>
      <c r="U1594" s="5">
        <v>2948</v>
      </c>
      <c r="V1594" s="5">
        <v>7534800</v>
      </c>
      <c r="W1594" s="3">
        <v>2948</v>
      </c>
      <c r="X1594" s="19">
        <f t="shared" si="155"/>
        <v>-0.10176390773405698</v>
      </c>
      <c r="AF1594" s="51">
        <f t="shared" si="157"/>
        <v>-1.0455581517282569E-3</v>
      </c>
      <c r="AG1594" s="51">
        <f t="shared" si="156"/>
        <v>1.0612008515816742E-4</v>
      </c>
    </row>
    <row r="1595" spans="1:33">
      <c r="A1595" s="12">
        <v>40435</v>
      </c>
      <c r="B1595" s="14">
        <v>9319.5</v>
      </c>
      <c r="C1595" s="14">
        <v>9330.0499999999993</v>
      </c>
      <c r="D1595" s="14">
        <v>9258.18</v>
      </c>
      <c r="E1595" s="15">
        <v>9299.31</v>
      </c>
      <c r="F1595" s="19">
        <f t="shared" si="152"/>
        <v>-0.24206097011498939</v>
      </c>
      <c r="G1595" s="19"/>
      <c r="H1595" s="19"/>
      <c r="I1595" s="19"/>
      <c r="J1595" s="19"/>
      <c r="K1595" s="19"/>
      <c r="L1595" s="19"/>
      <c r="M1595" s="19"/>
      <c r="N1595" s="51">
        <f t="shared" si="153"/>
        <v>-1.3699235957164253E-2</v>
      </c>
      <c r="O1595" s="51">
        <f t="shared" si="154"/>
        <v>3.2778956814606733E-3</v>
      </c>
      <c r="Q1595" s="12">
        <v>40435</v>
      </c>
      <c r="R1595" s="5">
        <v>2928</v>
      </c>
      <c r="S1595" s="5">
        <v>2943</v>
      </c>
      <c r="T1595" s="5">
        <v>2887</v>
      </c>
      <c r="U1595" s="5">
        <v>2899</v>
      </c>
      <c r="V1595" s="5">
        <v>10667000</v>
      </c>
      <c r="W1595" s="3">
        <v>2899</v>
      </c>
      <c r="X1595" s="19">
        <f t="shared" si="155"/>
        <v>-1.6902380131079684</v>
      </c>
      <c r="AF1595" s="51">
        <f t="shared" si="157"/>
        <v>-4.8265538007135564</v>
      </c>
      <c r="AG1595" s="51">
        <f t="shared" si="156"/>
        <v>8.1567321660085312</v>
      </c>
    </row>
    <row r="1596" spans="1:33">
      <c r="A1596" s="12">
        <v>40436</v>
      </c>
      <c r="B1596" s="14">
        <v>9243.48</v>
      </c>
      <c r="C1596" s="14">
        <v>9578.5300000000007</v>
      </c>
      <c r="D1596" s="14">
        <v>9199.08</v>
      </c>
      <c r="E1596" s="15">
        <v>9516.56</v>
      </c>
      <c r="F1596" s="19">
        <f t="shared" si="152"/>
        <v>2.2828627150987333</v>
      </c>
      <c r="G1596" s="19"/>
      <c r="H1596" s="19"/>
      <c r="I1596" s="19"/>
      <c r="J1596" s="19"/>
      <c r="K1596" s="19"/>
      <c r="L1596" s="19"/>
      <c r="M1596" s="19"/>
      <c r="N1596" s="51">
        <f t="shared" si="153"/>
        <v>11.940650222163358</v>
      </c>
      <c r="O1596" s="51">
        <f t="shared" si="154"/>
        <v>27.292121894875219</v>
      </c>
      <c r="Q1596" s="12">
        <v>40436</v>
      </c>
      <c r="R1596" s="5">
        <v>2902</v>
      </c>
      <c r="S1596" s="5">
        <v>3045</v>
      </c>
      <c r="T1596" s="5">
        <v>2886</v>
      </c>
      <c r="U1596" s="5">
        <v>3010</v>
      </c>
      <c r="V1596" s="5">
        <v>16363600</v>
      </c>
      <c r="W1596" s="3">
        <v>3010</v>
      </c>
      <c r="X1596" s="19">
        <f t="shared" si="155"/>
        <v>3.6877076411960132</v>
      </c>
      <c r="AF1596" s="51">
        <f t="shared" si="157"/>
        <v>50.160754488812046</v>
      </c>
      <c r="AG1596" s="51">
        <f t="shared" si="156"/>
        <v>184.99163055394951</v>
      </c>
    </row>
    <row r="1597" spans="1:33">
      <c r="A1597" s="12">
        <v>40437</v>
      </c>
      <c r="B1597" s="14">
        <v>9613.89</v>
      </c>
      <c r="C1597" s="14">
        <v>9620.9</v>
      </c>
      <c r="D1597" s="14">
        <v>9479.6299999999992</v>
      </c>
      <c r="E1597" s="15">
        <v>9509.5</v>
      </c>
      <c r="F1597" s="19">
        <f t="shared" si="152"/>
        <v>-7.4241547925753104E-2</v>
      </c>
      <c r="G1597" s="19"/>
      <c r="H1597" s="19"/>
      <c r="I1597" s="19"/>
      <c r="J1597" s="19"/>
      <c r="K1597" s="19"/>
      <c r="L1597" s="19"/>
      <c r="M1597" s="19"/>
      <c r="N1597" s="51">
        <f t="shared" si="153"/>
        <v>-3.648573034388847E-4</v>
      </c>
      <c r="O1597" s="51">
        <f t="shared" si="154"/>
        <v>2.6071382344838947E-5</v>
      </c>
      <c r="Q1597" s="12">
        <v>40437</v>
      </c>
      <c r="R1597" s="5">
        <v>3080</v>
      </c>
      <c r="S1597" s="5">
        <v>3100</v>
      </c>
      <c r="T1597" s="5">
        <v>3035</v>
      </c>
      <c r="U1597" s="5">
        <v>3060</v>
      </c>
      <c r="V1597" s="5">
        <v>16797400</v>
      </c>
      <c r="W1597" s="3">
        <v>3060</v>
      </c>
      <c r="X1597" s="19">
        <f t="shared" si="155"/>
        <v>1.6339869281045754</v>
      </c>
      <c r="AF1597" s="51">
        <f t="shared" si="157"/>
        <v>4.3647487425889109</v>
      </c>
      <c r="AG1597" s="51">
        <f t="shared" si="156"/>
        <v>7.133111259761991</v>
      </c>
    </row>
    <row r="1598" spans="1:33">
      <c r="A1598" s="12">
        <v>40438</v>
      </c>
      <c r="B1598" s="14">
        <v>9581.65</v>
      </c>
      <c r="C1598" s="14">
        <v>9643.2800000000007</v>
      </c>
      <c r="D1598" s="14">
        <v>9554.36</v>
      </c>
      <c r="E1598" s="15">
        <v>9626.09</v>
      </c>
      <c r="F1598" s="19">
        <f t="shared" si="152"/>
        <v>1.2111875122713391</v>
      </c>
      <c r="G1598" s="19"/>
      <c r="H1598" s="19"/>
      <c r="I1598" s="19"/>
      <c r="J1598" s="19"/>
      <c r="K1598" s="19"/>
      <c r="L1598" s="19"/>
      <c r="M1598" s="19"/>
      <c r="N1598" s="51">
        <f t="shared" si="153"/>
        <v>1.7890675525487083</v>
      </c>
      <c r="O1598" s="51">
        <f t="shared" si="154"/>
        <v>2.1718791307202081</v>
      </c>
      <c r="Q1598" s="12">
        <v>40438</v>
      </c>
      <c r="R1598" s="5">
        <v>3070</v>
      </c>
      <c r="S1598" s="5">
        <v>3115</v>
      </c>
      <c r="T1598" s="5">
        <v>3060</v>
      </c>
      <c r="U1598" s="5">
        <v>3085</v>
      </c>
      <c r="V1598" s="5">
        <v>10579500</v>
      </c>
      <c r="W1598" s="3">
        <v>3085</v>
      </c>
      <c r="X1598" s="19">
        <f t="shared" si="155"/>
        <v>0.81037277147487841</v>
      </c>
      <c r="AF1598" s="51">
        <f t="shared" si="157"/>
        <v>0.53270282977571837</v>
      </c>
      <c r="AG1598" s="51">
        <f t="shared" si="156"/>
        <v>0.43183052515931891</v>
      </c>
    </row>
    <row r="1599" spans="1:33">
      <c r="A1599" s="12">
        <v>40442</v>
      </c>
      <c r="B1599" s="14">
        <v>9700.8799999999992</v>
      </c>
      <c r="C1599" s="14">
        <v>9704.25</v>
      </c>
      <c r="D1599" s="14">
        <v>9579.83</v>
      </c>
      <c r="E1599" s="15">
        <v>9602.11</v>
      </c>
      <c r="F1599" s="19">
        <f t="shared" si="152"/>
        <v>-0.24973677660430427</v>
      </c>
      <c r="G1599" s="19"/>
      <c r="H1599" s="19"/>
      <c r="I1599" s="19"/>
      <c r="J1599" s="19"/>
      <c r="K1599" s="19"/>
      <c r="L1599" s="19"/>
      <c r="M1599" s="19"/>
      <c r="N1599" s="51">
        <f t="shared" si="153"/>
        <v>-1.5060367929301821E-2</v>
      </c>
      <c r="O1599" s="51">
        <f t="shared" si="154"/>
        <v>3.719182096700158E-3</v>
      </c>
      <c r="Q1599" s="12">
        <v>40442</v>
      </c>
      <c r="R1599" s="5">
        <v>3085</v>
      </c>
      <c r="S1599" s="5">
        <v>3100</v>
      </c>
      <c r="T1599" s="5">
        <v>3065</v>
      </c>
      <c r="U1599" s="5">
        <v>3070</v>
      </c>
      <c r="V1599" s="5">
        <v>7287100</v>
      </c>
      <c r="W1599" s="3">
        <v>3070</v>
      </c>
      <c r="X1599" s="19">
        <f t="shared" si="155"/>
        <v>-0.48859934853420189</v>
      </c>
      <c r="AF1599" s="51">
        <f t="shared" si="157"/>
        <v>-0.11645130345486467</v>
      </c>
      <c r="AG1599" s="51">
        <f t="shared" si="156"/>
        <v>5.6866845606468909E-2</v>
      </c>
    </row>
    <row r="1600" spans="1:33">
      <c r="A1600" s="12">
        <v>40443</v>
      </c>
      <c r="B1600" s="14">
        <v>9563.2000000000007</v>
      </c>
      <c r="C1600" s="14">
        <v>9625.41</v>
      </c>
      <c r="D1600" s="14">
        <v>9546.82</v>
      </c>
      <c r="E1600" s="15">
        <v>9566.32</v>
      </c>
      <c r="F1600" s="19">
        <f t="shared" si="152"/>
        <v>-0.37412505540271362</v>
      </c>
      <c r="G1600" s="19"/>
      <c r="H1600" s="19"/>
      <c r="I1600" s="19"/>
      <c r="J1600" s="19"/>
      <c r="K1600" s="19"/>
      <c r="L1600" s="19"/>
      <c r="M1600" s="19"/>
      <c r="N1600" s="51">
        <f t="shared" si="153"/>
        <v>-5.1205287228146462E-2</v>
      </c>
      <c r="O1600" s="51">
        <f t="shared" si="154"/>
        <v>1.9014565629037295E-2</v>
      </c>
      <c r="Q1600" s="12">
        <v>40443</v>
      </c>
      <c r="R1600" s="5">
        <v>3055</v>
      </c>
      <c r="S1600" s="5">
        <v>3070</v>
      </c>
      <c r="T1600" s="5">
        <v>3035</v>
      </c>
      <c r="U1600" s="5">
        <v>3040</v>
      </c>
      <c r="V1600" s="5">
        <v>5900500</v>
      </c>
      <c r="W1600" s="3">
        <v>3040</v>
      </c>
      <c r="X1600" s="19">
        <f t="shared" si="155"/>
        <v>-0.98684210526315785</v>
      </c>
      <c r="AF1600" s="51">
        <f t="shared" si="157"/>
        <v>-0.96026125021293796</v>
      </c>
      <c r="AG1600" s="51">
        <f t="shared" si="156"/>
        <v>0.94736907795653402</v>
      </c>
    </row>
    <row r="1601" spans="1:33">
      <c r="A1601" s="12">
        <v>40445</v>
      </c>
      <c r="B1601" s="14">
        <v>9435.0400000000009</v>
      </c>
      <c r="C1601" s="14">
        <v>9601.77</v>
      </c>
      <c r="D1601" s="14">
        <v>9415.9599999999991</v>
      </c>
      <c r="E1601" s="15">
        <v>9471.67</v>
      </c>
      <c r="F1601" s="19">
        <f t="shared" si="152"/>
        <v>-0.99929579472257413</v>
      </c>
      <c r="G1601" s="19"/>
      <c r="H1601" s="19"/>
      <c r="I1601" s="19"/>
      <c r="J1601" s="19"/>
      <c r="K1601" s="19"/>
      <c r="L1601" s="19"/>
      <c r="M1601" s="19"/>
      <c r="N1601" s="51">
        <f t="shared" si="153"/>
        <v>-0.98956836691421712</v>
      </c>
      <c r="O1601" s="51">
        <f t="shared" si="154"/>
        <v>0.9861153941809776</v>
      </c>
      <c r="Q1601" s="12">
        <v>40445</v>
      </c>
      <c r="R1601" s="5">
        <v>3030</v>
      </c>
      <c r="S1601" s="5">
        <v>3155</v>
      </c>
      <c r="T1601" s="5">
        <v>3010</v>
      </c>
      <c r="U1601" s="5">
        <v>3060</v>
      </c>
      <c r="V1601" s="5">
        <v>15581600</v>
      </c>
      <c r="W1601" s="3">
        <v>3060</v>
      </c>
      <c r="X1601" s="19">
        <f t="shared" si="155"/>
        <v>0.65359477124183007</v>
      </c>
      <c r="AF1601" s="51">
        <f t="shared" si="157"/>
        <v>0.27954995673634248</v>
      </c>
      <c r="AG1601" s="51">
        <f t="shared" si="156"/>
        <v>0.18278725287434855</v>
      </c>
    </row>
    <row r="1602" spans="1:33">
      <c r="A1602" s="12">
        <v>40448</v>
      </c>
      <c r="B1602" s="14">
        <v>9557.3700000000008</v>
      </c>
      <c r="C1602" s="14">
        <v>9613.4699999999993</v>
      </c>
      <c r="D1602" s="14">
        <v>9539.1200000000008</v>
      </c>
      <c r="E1602" s="15">
        <v>9603.14</v>
      </c>
      <c r="F1602" s="19">
        <f t="shared" si="152"/>
        <v>1.3690313793196742</v>
      </c>
      <c r="G1602" s="19"/>
      <c r="H1602" s="19"/>
      <c r="I1602" s="19"/>
      <c r="J1602" s="19"/>
      <c r="K1602" s="19"/>
      <c r="L1602" s="19"/>
      <c r="M1602" s="19"/>
      <c r="N1602" s="51">
        <f t="shared" si="153"/>
        <v>2.5815949974532062</v>
      </c>
      <c r="O1602" s="51">
        <f t="shared" si="154"/>
        <v>3.5414747342036006</v>
      </c>
      <c r="Q1602" s="12">
        <v>40448</v>
      </c>
      <c r="R1602" s="5">
        <v>3090</v>
      </c>
      <c r="S1602" s="5">
        <v>3100</v>
      </c>
      <c r="T1602" s="5">
        <v>3050</v>
      </c>
      <c r="U1602" s="5">
        <v>3095</v>
      </c>
      <c r="V1602" s="5">
        <v>7199700</v>
      </c>
      <c r="W1602" s="3">
        <v>3095</v>
      </c>
      <c r="X1602" s="19">
        <f t="shared" si="155"/>
        <v>1.1308562197092082</v>
      </c>
      <c r="AF1602" s="51">
        <f t="shared" si="157"/>
        <v>1.4472070580948295</v>
      </c>
      <c r="AG1602" s="51">
        <f t="shared" si="156"/>
        <v>1.6369706616535955</v>
      </c>
    </row>
    <row r="1603" spans="1:33">
      <c r="A1603" s="12">
        <v>40449</v>
      </c>
      <c r="B1603" s="14">
        <v>9547.0300000000007</v>
      </c>
      <c r="C1603" s="14">
        <v>9553.91</v>
      </c>
      <c r="D1603" s="14">
        <v>9471.35</v>
      </c>
      <c r="E1603" s="15">
        <v>9495.76</v>
      </c>
      <c r="F1603" s="19">
        <f t="shared" si="152"/>
        <v>-1.1308204925145453</v>
      </c>
      <c r="G1603" s="19"/>
      <c r="H1603" s="19"/>
      <c r="I1603" s="19"/>
      <c r="J1603" s="19"/>
      <c r="K1603" s="19"/>
      <c r="L1603" s="19"/>
      <c r="M1603" s="19"/>
      <c r="N1603" s="51">
        <f t="shared" si="153"/>
        <v>-1.4353839978966849</v>
      </c>
      <c r="O1603" s="51">
        <f t="shared" si="154"/>
        <v>1.6191638548602865</v>
      </c>
      <c r="Q1603" s="12">
        <v>40449</v>
      </c>
      <c r="R1603" s="5">
        <v>3080</v>
      </c>
      <c r="S1603" s="5">
        <v>3120</v>
      </c>
      <c r="T1603" s="5">
        <v>3060</v>
      </c>
      <c r="U1603" s="5">
        <v>3075</v>
      </c>
      <c r="V1603" s="5">
        <v>6267400</v>
      </c>
      <c r="W1603" s="3">
        <v>3075</v>
      </c>
      <c r="X1603" s="19">
        <f t="shared" si="155"/>
        <v>-0.65040650406504064</v>
      </c>
      <c r="AF1603" s="51">
        <f t="shared" si="157"/>
        <v>-0.27480084776859304</v>
      </c>
      <c r="AG1603" s="51">
        <f t="shared" si="156"/>
        <v>0.17865866766140065</v>
      </c>
    </row>
    <row r="1604" spans="1:33">
      <c r="A1604" s="12">
        <v>40450</v>
      </c>
      <c r="B1604" s="14">
        <v>9530.0499999999993</v>
      </c>
      <c r="C1604" s="14">
        <v>9600.93</v>
      </c>
      <c r="D1604" s="14">
        <v>9502.34</v>
      </c>
      <c r="E1604" s="15">
        <v>9559.3799999999992</v>
      </c>
      <c r="F1604" s="19">
        <f t="shared" si="152"/>
        <v>0.66552433316804005</v>
      </c>
      <c r="G1604" s="19"/>
      <c r="H1604" s="19"/>
      <c r="I1604" s="19"/>
      <c r="J1604" s="19"/>
      <c r="K1604" s="19"/>
      <c r="L1604" s="19"/>
      <c r="M1604" s="19"/>
      <c r="N1604" s="51">
        <f t="shared" si="153"/>
        <v>0.29849214361830761</v>
      </c>
      <c r="O1604" s="51">
        <f t="shared" si="154"/>
        <v>0.1994851353982747</v>
      </c>
      <c r="Q1604" s="12">
        <v>40450</v>
      </c>
      <c r="R1604" s="5">
        <v>3080</v>
      </c>
      <c r="S1604" s="5">
        <v>3115</v>
      </c>
      <c r="T1604" s="5">
        <v>3060</v>
      </c>
      <c r="U1604" s="5">
        <v>3075</v>
      </c>
      <c r="V1604" s="5">
        <v>9264300</v>
      </c>
      <c r="W1604" s="3">
        <v>3075</v>
      </c>
      <c r="X1604" s="19">
        <f t="shared" si="155"/>
        <v>0</v>
      </c>
      <c r="AF1604" s="51">
        <f t="shared" si="157"/>
        <v>1.9205286566845341E-11</v>
      </c>
      <c r="AG1604" s="51">
        <f t="shared" si="156"/>
        <v>5.1431326109964725E-15</v>
      </c>
    </row>
    <row r="1605" spans="1:33">
      <c r="A1605" s="12">
        <v>40451</v>
      </c>
      <c r="B1605" s="14">
        <v>9554.83</v>
      </c>
      <c r="C1605" s="14">
        <v>9566.84</v>
      </c>
      <c r="D1605" s="14">
        <v>9369.35</v>
      </c>
      <c r="E1605" s="15">
        <v>9369.35</v>
      </c>
      <c r="F1605" s="19">
        <f t="shared" si="152"/>
        <v>-2.0282090006243636</v>
      </c>
      <c r="G1605" s="19"/>
      <c r="H1605" s="19"/>
      <c r="I1605" s="19"/>
      <c r="J1605" s="19"/>
      <c r="K1605" s="19"/>
      <c r="L1605" s="19"/>
      <c r="M1605" s="19"/>
      <c r="N1605" s="51">
        <f t="shared" si="153"/>
        <v>-8.3089806608066485</v>
      </c>
      <c r="O1605" s="51">
        <f t="shared" si="154"/>
        <v>16.829207460943014</v>
      </c>
      <c r="Q1605" s="12">
        <v>40451</v>
      </c>
      <c r="R1605" s="5">
        <v>3065</v>
      </c>
      <c r="S1605" s="5">
        <v>3105</v>
      </c>
      <c r="T1605" s="5">
        <v>2986</v>
      </c>
      <c r="U1605" s="5">
        <v>2998</v>
      </c>
      <c r="V1605" s="5">
        <v>10974200</v>
      </c>
      <c r="W1605" s="3">
        <v>2998</v>
      </c>
      <c r="X1605" s="19">
        <f t="shared" si="155"/>
        <v>-2.5683789192795197</v>
      </c>
      <c r="AF1605" s="51">
        <f t="shared" si="157"/>
        <v>-16.937192941164067</v>
      </c>
      <c r="AG1605" s="51">
        <f t="shared" si="156"/>
        <v>43.496593559623918</v>
      </c>
    </row>
    <row r="1606" spans="1:33">
      <c r="A1606" s="12">
        <v>40452</v>
      </c>
      <c r="B1606" s="14">
        <v>9440.52</v>
      </c>
      <c r="C1606" s="14">
        <v>9470.36</v>
      </c>
      <c r="D1606" s="14">
        <v>9358.6200000000008</v>
      </c>
      <c r="E1606" s="15">
        <v>9404.23</v>
      </c>
      <c r="F1606" s="19">
        <f t="shared" si="152"/>
        <v>0.37089692617044884</v>
      </c>
      <c r="G1606" s="19"/>
      <c r="H1606" s="19"/>
      <c r="I1606" s="19"/>
      <c r="J1606" s="19"/>
      <c r="K1606" s="19"/>
      <c r="L1606" s="19"/>
      <c r="M1606" s="19"/>
      <c r="N1606" s="51">
        <f t="shared" si="153"/>
        <v>5.2180334885461782E-2</v>
      </c>
      <c r="O1606" s="51">
        <f t="shared" si="154"/>
        <v>1.9498856778528462E-2</v>
      </c>
      <c r="Q1606" s="12">
        <v>40452</v>
      </c>
      <c r="R1606" s="5">
        <v>3005</v>
      </c>
      <c r="S1606" s="5">
        <v>3015</v>
      </c>
      <c r="T1606" s="5">
        <v>2941</v>
      </c>
      <c r="U1606" s="5">
        <v>2983</v>
      </c>
      <c r="V1606" s="5">
        <v>9304500</v>
      </c>
      <c r="W1606" s="3">
        <v>2983</v>
      </c>
      <c r="X1606" s="19">
        <f t="shared" si="155"/>
        <v>-0.50284948038887023</v>
      </c>
      <c r="AF1606" s="51">
        <f t="shared" si="157"/>
        <v>-0.12694627681099135</v>
      </c>
      <c r="AG1606" s="51">
        <f t="shared" si="156"/>
        <v>6.380087340387712E-2</v>
      </c>
    </row>
    <row r="1607" spans="1:33">
      <c r="A1607" s="12">
        <v>40455</v>
      </c>
      <c r="B1607" s="14">
        <v>9410.92</v>
      </c>
      <c r="C1607" s="14">
        <v>9508.36</v>
      </c>
      <c r="D1607" s="14">
        <v>9358.82</v>
      </c>
      <c r="E1607" s="15">
        <v>9381.06</v>
      </c>
      <c r="F1607" s="19">
        <f t="shared" si="152"/>
        <v>-0.24698701426064937</v>
      </c>
      <c r="G1607" s="19"/>
      <c r="H1607" s="19"/>
      <c r="I1607" s="19"/>
      <c r="J1607" s="19"/>
      <c r="K1607" s="19"/>
      <c r="L1607" s="19"/>
      <c r="M1607" s="19"/>
      <c r="N1607" s="51">
        <f t="shared" si="153"/>
        <v>-1.4562865311607004E-2</v>
      </c>
      <c r="O1607" s="51">
        <f t="shared" si="154"/>
        <v>3.5562786059828923E-3</v>
      </c>
      <c r="Q1607" s="12">
        <v>40455</v>
      </c>
      <c r="R1607" s="5">
        <v>2991</v>
      </c>
      <c r="S1607" s="5">
        <v>3020</v>
      </c>
      <c r="T1607" s="5">
        <v>2950</v>
      </c>
      <c r="U1607" s="5">
        <v>2962</v>
      </c>
      <c r="V1607" s="5">
        <v>7955800</v>
      </c>
      <c r="W1607" s="3">
        <v>2962</v>
      </c>
      <c r="X1607" s="19">
        <f t="shared" si="155"/>
        <v>-0.70898041863605676</v>
      </c>
      <c r="AF1607" s="51">
        <f t="shared" si="157"/>
        <v>-0.35596762457086667</v>
      </c>
      <c r="AG1607" s="51">
        <f t="shared" si="156"/>
        <v>0.25227874815871465</v>
      </c>
    </row>
    <row r="1608" spans="1:33">
      <c r="A1608" s="12">
        <v>40456</v>
      </c>
      <c r="B1608" s="14">
        <v>9337.43</v>
      </c>
      <c r="C1608" s="14">
        <v>9538.35</v>
      </c>
      <c r="D1608" s="14">
        <v>9332.19</v>
      </c>
      <c r="E1608" s="15">
        <v>9518.76</v>
      </c>
      <c r="F1608" s="19">
        <f t="shared" si="152"/>
        <v>1.4466169963314626</v>
      </c>
      <c r="G1608" s="19"/>
      <c r="H1608" s="19"/>
      <c r="I1608" s="19"/>
      <c r="J1608" s="19"/>
      <c r="K1608" s="19"/>
      <c r="L1608" s="19"/>
      <c r="M1608" s="19"/>
      <c r="N1608" s="51">
        <f t="shared" si="153"/>
        <v>3.0448557016832076</v>
      </c>
      <c r="O1608" s="51">
        <f t="shared" si="154"/>
        <v>4.4132204419967467</v>
      </c>
      <c r="Q1608" s="12">
        <v>40456</v>
      </c>
      <c r="R1608" s="5">
        <v>2962</v>
      </c>
      <c r="S1608" s="5">
        <v>2998</v>
      </c>
      <c r="T1608" s="5">
        <v>2917</v>
      </c>
      <c r="U1608" s="5">
        <v>2975</v>
      </c>
      <c r="V1608" s="5">
        <v>9005400</v>
      </c>
      <c r="W1608" s="3">
        <v>2975</v>
      </c>
      <c r="X1608" s="19">
        <f t="shared" si="155"/>
        <v>0.43697478991596639</v>
      </c>
      <c r="AF1608" s="51">
        <f t="shared" si="157"/>
        <v>8.3592510339364476E-2</v>
      </c>
      <c r="AG1608" s="51">
        <f t="shared" si="156"/>
        <v>3.6550205530627239E-2</v>
      </c>
    </row>
    <row r="1609" spans="1:33">
      <c r="A1609" s="12">
        <v>40457</v>
      </c>
      <c r="B1609" s="14">
        <v>9588.4699999999993</v>
      </c>
      <c r="C1609" s="14">
        <v>9693.74</v>
      </c>
      <c r="D1609" s="5">
        <v>9567</v>
      </c>
      <c r="E1609" s="15">
        <v>9691.43</v>
      </c>
      <c r="F1609" s="19">
        <f t="shared" si="152"/>
        <v>1.7816772137857886</v>
      </c>
      <c r="G1609" s="19"/>
      <c r="H1609" s="19"/>
      <c r="I1609" s="19"/>
      <c r="J1609" s="19"/>
      <c r="K1609" s="19"/>
      <c r="L1609" s="19"/>
      <c r="M1609" s="19"/>
      <c r="N1609" s="51">
        <f t="shared" si="153"/>
        <v>5.6822742482462614</v>
      </c>
      <c r="O1609" s="51">
        <f t="shared" si="154"/>
        <v>10.139804635066788</v>
      </c>
      <c r="Q1609" s="12">
        <v>40457</v>
      </c>
      <c r="R1609" s="5">
        <v>2976</v>
      </c>
      <c r="S1609" s="5">
        <v>2977</v>
      </c>
      <c r="T1609" s="5">
        <v>2941</v>
      </c>
      <c r="U1609" s="5">
        <v>2952</v>
      </c>
      <c r="V1609" s="5">
        <v>9241800</v>
      </c>
      <c r="W1609" s="3">
        <v>2952</v>
      </c>
      <c r="X1609" s="19">
        <f t="shared" si="155"/>
        <v>-0.77913279132791324</v>
      </c>
      <c r="AF1609" s="51">
        <f t="shared" si="157"/>
        <v>-0.47248339928925176</v>
      </c>
      <c r="AG1609" s="51">
        <f t="shared" si="156"/>
        <v>0.36800077975111839</v>
      </c>
    </row>
    <row r="1610" spans="1:33">
      <c r="A1610" s="12">
        <v>40458</v>
      </c>
      <c r="B1610" s="14">
        <v>9661.09</v>
      </c>
      <c r="C1610" s="14">
        <v>9716.92</v>
      </c>
      <c r="D1610" s="14">
        <v>9649.17</v>
      </c>
      <c r="E1610" s="15">
        <v>9684.81</v>
      </c>
      <c r="F1610" s="19">
        <f t="shared" si="152"/>
        <v>-6.835446436224149E-2</v>
      </c>
      <c r="G1610" s="19"/>
      <c r="H1610" s="19"/>
      <c r="I1610" s="19"/>
      <c r="J1610" s="19"/>
      <c r="K1610" s="19"/>
      <c r="L1610" s="19"/>
      <c r="M1610" s="19"/>
      <c r="N1610" s="51">
        <f t="shared" si="153"/>
        <v>-2.8190422397241096E-4</v>
      </c>
      <c r="O1610" s="51">
        <f t="shared" si="154"/>
        <v>1.8484261801830253E-5</v>
      </c>
      <c r="Q1610" s="12">
        <v>40458</v>
      </c>
      <c r="R1610" s="5">
        <v>2949</v>
      </c>
      <c r="S1610" s="5">
        <v>2993</v>
      </c>
      <c r="T1610" s="5">
        <v>2942</v>
      </c>
      <c r="U1610" s="5">
        <v>2953</v>
      </c>
      <c r="V1610" s="5">
        <v>8614200</v>
      </c>
      <c r="W1610" s="3">
        <v>2953</v>
      </c>
      <c r="X1610" s="19">
        <f t="shared" si="155"/>
        <v>3.3863867253640365E-2</v>
      </c>
      <c r="AF1610" s="51">
        <f t="shared" si="157"/>
        <v>3.976238476840189E-5</v>
      </c>
      <c r="AG1610" s="51">
        <f t="shared" si="156"/>
        <v>1.3571563968271769E-6</v>
      </c>
    </row>
    <row r="1611" spans="1:33">
      <c r="A1611" s="12">
        <v>40459</v>
      </c>
      <c r="B1611" s="14">
        <v>9675.59</v>
      </c>
      <c r="C1611" s="14">
        <v>9675.59</v>
      </c>
      <c r="D1611" s="14">
        <v>9588.8799999999992</v>
      </c>
      <c r="E1611" s="15">
        <v>9588.8799999999992</v>
      </c>
      <c r="F1611" s="19">
        <f t="shared" si="152"/>
        <v>-1.0004296643612216</v>
      </c>
      <c r="G1611" s="19"/>
      <c r="H1611" s="19"/>
      <c r="I1611" s="19"/>
      <c r="J1611" s="19"/>
      <c r="K1611" s="19"/>
      <c r="L1611" s="19"/>
      <c r="M1611" s="19"/>
      <c r="N1611" s="51">
        <f t="shared" si="153"/>
        <v>-0.99295012326578924</v>
      </c>
      <c r="O1611" s="51">
        <f t="shared" si="154"/>
        <v>0.9906112263221003</v>
      </c>
      <c r="Q1611" s="12">
        <v>40459</v>
      </c>
      <c r="R1611" s="5">
        <v>2939</v>
      </c>
      <c r="S1611" s="5">
        <v>2942</v>
      </c>
      <c r="T1611" s="5">
        <v>2895</v>
      </c>
      <c r="U1611" s="5">
        <v>2895</v>
      </c>
      <c r="V1611" s="5">
        <v>10039900</v>
      </c>
      <c r="W1611" s="3">
        <v>2895</v>
      </c>
      <c r="X1611" s="19">
        <f t="shared" si="155"/>
        <v>-2.0034542314335062</v>
      </c>
      <c r="AF1611" s="51">
        <f t="shared" si="157"/>
        <v>-8.0382981566624725</v>
      </c>
      <c r="AG1611" s="51">
        <f t="shared" si="156"/>
        <v>16.102209817295797</v>
      </c>
    </row>
    <row r="1612" spans="1:33">
      <c r="A1612" s="12">
        <v>40463</v>
      </c>
      <c r="B1612" s="14">
        <v>9648.59</v>
      </c>
      <c r="C1612" s="14">
        <v>9650.2000000000007</v>
      </c>
      <c r="D1612" s="14">
        <v>9387.73</v>
      </c>
      <c r="E1612" s="15">
        <v>9388.64</v>
      </c>
      <c r="F1612" s="19">
        <f t="shared" si="152"/>
        <v>-2.1327902656827802</v>
      </c>
      <c r="G1612" s="19"/>
      <c r="H1612" s="19"/>
      <c r="I1612" s="19"/>
      <c r="J1612" s="19"/>
      <c r="K1612" s="19"/>
      <c r="L1612" s="19"/>
      <c r="M1612" s="19"/>
      <c r="N1612" s="51">
        <f t="shared" si="153"/>
        <v>-9.6636663925837478</v>
      </c>
      <c r="O1612" s="51">
        <f t="shared" si="154"/>
        <v>20.583658685173702</v>
      </c>
      <c r="Q1612" s="12">
        <v>40463</v>
      </c>
      <c r="R1612" s="5">
        <v>2902</v>
      </c>
      <c r="S1612" s="5">
        <v>2913</v>
      </c>
      <c r="T1612" s="5">
        <v>2830</v>
      </c>
      <c r="U1612" s="5">
        <v>2851</v>
      </c>
      <c r="V1612" s="5">
        <v>12078900</v>
      </c>
      <c r="W1612" s="3">
        <v>2851</v>
      </c>
      <c r="X1612" s="19">
        <f t="shared" si="155"/>
        <v>-1.5433181339880744</v>
      </c>
      <c r="AF1612" s="51">
        <f t="shared" si="157"/>
        <v>-3.674009547645182</v>
      </c>
      <c r="AG1612" s="51">
        <f t="shared" si="156"/>
        <v>5.6691816678204328</v>
      </c>
    </row>
    <row r="1613" spans="1:33">
      <c r="A1613" s="12">
        <v>40464</v>
      </c>
      <c r="B1613" s="14">
        <v>9473.7800000000007</v>
      </c>
      <c r="C1613" s="14">
        <v>9510.19</v>
      </c>
      <c r="D1613" s="14">
        <v>9393.52</v>
      </c>
      <c r="E1613" s="15">
        <v>9403.51</v>
      </c>
      <c r="F1613" s="19">
        <f t="shared" ref="F1613:F1676" si="158">(E1613-E1612)/E1613*100</f>
        <v>0.15813244203495078</v>
      </c>
      <c r="G1613" s="19"/>
      <c r="H1613" s="19"/>
      <c r="I1613" s="19"/>
      <c r="J1613" s="19"/>
      <c r="K1613" s="19"/>
      <c r="L1613" s="19"/>
      <c r="M1613" s="19"/>
      <c r="N1613" s="51">
        <f t="shared" ref="N1613:N1676" si="159">(F1613-F$4)^3</f>
        <v>4.1668773336695098E-3</v>
      </c>
      <c r="O1613" s="51">
        <f t="shared" ref="O1613:O1676" si="160">(F1613-F$4)^4</f>
        <v>6.7052393896921436E-4</v>
      </c>
      <c r="Q1613" s="12">
        <v>40464</v>
      </c>
      <c r="R1613" s="5">
        <v>2880</v>
      </c>
      <c r="S1613" s="5">
        <v>2899</v>
      </c>
      <c r="T1613" s="5">
        <v>2839</v>
      </c>
      <c r="U1613" s="5">
        <v>2846</v>
      </c>
      <c r="V1613" s="5">
        <v>8172800</v>
      </c>
      <c r="W1613" s="3">
        <v>2846</v>
      </c>
      <c r="X1613" s="19">
        <f t="shared" ref="X1613:X1676" si="161">(W1613-W1612)/W1613*100</f>
        <v>-0.17568517217146873</v>
      </c>
      <c r="AF1613" s="51">
        <f t="shared" si="157"/>
        <v>-5.3978128030327628E-3</v>
      </c>
      <c r="AG1613" s="51">
        <f t="shared" ref="AG1613:AG1676" si="162">(X1613-X$4)^4</f>
        <v>9.4687014950402954E-4</v>
      </c>
    </row>
    <row r="1614" spans="1:33">
      <c r="A1614" s="12">
        <v>40465</v>
      </c>
      <c r="B1614" s="14">
        <v>9515.17</v>
      </c>
      <c r="C1614" s="14">
        <v>9614.44</v>
      </c>
      <c r="D1614" s="14">
        <v>9481.51</v>
      </c>
      <c r="E1614" s="15">
        <v>9583.51</v>
      </c>
      <c r="F1614" s="19">
        <f t="shared" si="158"/>
        <v>1.8782262448727032</v>
      </c>
      <c r="G1614" s="19"/>
      <c r="H1614" s="19"/>
      <c r="I1614" s="19"/>
      <c r="J1614" s="19"/>
      <c r="K1614" s="19"/>
      <c r="L1614" s="19"/>
      <c r="M1614" s="19"/>
      <c r="N1614" s="51">
        <f t="shared" si="159"/>
        <v>6.6554019761579335</v>
      </c>
      <c r="O1614" s="51">
        <f t="shared" si="160"/>
        <v>12.51888706981871</v>
      </c>
      <c r="Q1614" s="12">
        <v>40465</v>
      </c>
      <c r="R1614" s="5">
        <v>2896</v>
      </c>
      <c r="S1614" s="5">
        <v>2958</v>
      </c>
      <c r="T1614" s="5">
        <v>2871</v>
      </c>
      <c r="U1614" s="5">
        <v>2930</v>
      </c>
      <c r="V1614" s="5">
        <v>13448500</v>
      </c>
      <c r="W1614" s="3">
        <v>2930</v>
      </c>
      <c r="X1614" s="19">
        <f t="shared" si="161"/>
        <v>2.8668941979522184</v>
      </c>
      <c r="AF1614" s="51">
        <f t="shared" ref="AF1614:AF1677" si="163">(X1614-X$4)^3</f>
        <v>23.569843251694735</v>
      </c>
      <c r="AG1614" s="51">
        <f t="shared" si="162"/>
        <v>67.578558816016084</v>
      </c>
    </row>
    <row r="1615" spans="1:33">
      <c r="A1615" s="12">
        <v>40466</v>
      </c>
      <c r="B1615" s="14">
        <v>9551.2099999999991</v>
      </c>
      <c r="C1615" s="14">
        <v>9553.57</v>
      </c>
      <c r="D1615" s="14">
        <v>9478.64</v>
      </c>
      <c r="E1615" s="15">
        <v>9500.25</v>
      </c>
      <c r="F1615" s="19">
        <f t="shared" si="158"/>
        <v>-0.87639798952659376</v>
      </c>
      <c r="G1615" s="19"/>
      <c r="H1615" s="19"/>
      <c r="I1615" s="19"/>
      <c r="J1615" s="19"/>
      <c r="K1615" s="19"/>
      <c r="L1615" s="19"/>
      <c r="M1615" s="19"/>
      <c r="N1615" s="51">
        <f t="shared" si="159"/>
        <v>-0.66674074954692841</v>
      </c>
      <c r="O1615" s="51">
        <f t="shared" si="160"/>
        <v>0.58247326789826659</v>
      </c>
      <c r="Q1615" s="12">
        <v>40466</v>
      </c>
      <c r="R1615" s="5">
        <v>2942</v>
      </c>
      <c r="S1615" s="5">
        <v>2943</v>
      </c>
      <c r="T1615" s="5">
        <v>2872</v>
      </c>
      <c r="U1615" s="5">
        <v>2894</v>
      </c>
      <c r="V1615" s="5">
        <v>7990600</v>
      </c>
      <c r="W1615" s="3">
        <v>2894</v>
      </c>
      <c r="X1615" s="19">
        <f t="shared" si="161"/>
        <v>-1.243953006219765</v>
      </c>
      <c r="AF1615" s="51">
        <f t="shared" si="163"/>
        <v>-1.9236737000905217</v>
      </c>
      <c r="AG1615" s="51">
        <f t="shared" si="162"/>
        <v>2.3924445267168424</v>
      </c>
    </row>
    <row r="1616" spans="1:33">
      <c r="A1616" s="12">
        <v>40469</v>
      </c>
      <c r="B1616" s="14">
        <v>9517.68</v>
      </c>
      <c r="C1616" s="14">
        <v>9564.85</v>
      </c>
      <c r="D1616" s="14">
        <v>9471.48</v>
      </c>
      <c r="E1616" s="15">
        <v>9498.49</v>
      </c>
      <c r="F1616" s="19">
        <f t="shared" si="158"/>
        <v>-1.8529260966745432E-2</v>
      </c>
      <c r="G1616" s="19"/>
      <c r="H1616" s="19"/>
      <c r="I1616" s="19"/>
      <c r="J1616" s="19"/>
      <c r="K1616" s="19"/>
      <c r="L1616" s="19"/>
      <c r="M1616" s="19"/>
      <c r="N1616" s="51">
        <f t="shared" si="159"/>
        <v>-3.9025905960247798E-6</v>
      </c>
      <c r="O1616" s="51">
        <f t="shared" si="160"/>
        <v>6.1442751846386237E-8</v>
      </c>
      <c r="Q1616" s="12">
        <v>40469</v>
      </c>
      <c r="R1616" s="5">
        <v>2919</v>
      </c>
      <c r="S1616" s="5">
        <v>2958</v>
      </c>
      <c r="T1616" s="5">
        <v>2900</v>
      </c>
      <c r="U1616" s="5">
        <v>2929</v>
      </c>
      <c r="V1616" s="5">
        <v>8261600</v>
      </c>
      <c r="W1616" s="3">
        <v>2929</v>
      </c>
      <c r="X1616" s="19">
        <f t="shared" si="161"/>
        <v>1.194947080914988</v>
      </c>
      <c r="AF1616" s="51">
        <f t="shared" si="163"/>
        <v>1.7074105968741811</v>
      </c>
      <c r="AG1616" s="51">
        <f t="shared" si="162"/>
        <v>2.0407225493814276</v>
      </c>
    </row>
    <row r="1617" spans="1:33">
      <c r="A1617" s="12">
        <v>40470</v>
      </c>
      <c r="B1617" s="14">
        <v>9490.09</v>
      </c>
      <c r="C1617" s="14">
        <v>9575.14</v>
      </c>
      <c r="D1617" s="14">
        <v>9489.68</v>
      </c>
      <c r="E1617" s="15">
        <v>9539.4500000000007</v>
      </c>
      <c r="F1617" s="19">
        <f t="shared" si="158"/>
        <v>0.42937485913759116</v>
      </c>
      <c r="G1617" s="19"/>
      <c r="H1617" s="19"/>
      <c r="I1617" s="19"/>
      <c r="J1617" s="19"/>
      <c r="K1617" s="19"/>
      <c r="L1617" s="19"/>
      <c r="M1617" s="19"/>
      <c r="N1617" s="51">
        <f t="shared" si="159"/>
        <v>8.0711195520128551E-2</v>
      </c>
      <c r="O1617" s="51">
        <f t="shared" si="160"/>
        <v>3.4880152390623614E-2</v>
      </c>
      <c r="Q1617" s="12">
        <v>40470</v>
      </c>
      <c r="R1617" s="5">
        <v>2923</v>
      </c>
      <c r="S1617" s="5">
        <v>2948</v>
      </c>
      <c r="T1617" s="5">
        <v>2901</v>
      </c>
      <c r="U1617" s="5">
        <v>2926</v>
      </c>
      <c r="V1617" s="5">
        <v>7108400</v>
      </c>
      <c r="W1617" s="3">
        <v>2926</v>
      </c>
      <c r="X1617" s="19">
        <f t="shared" si="161"/>
        <v>-0.10252904989747096</v>
      </c>
      <c r="AF1617" s="51">
        <f t="shared" si="163"/>
        <v>-1.0693831050483439E-3</v>
      </c>
      <c r="AG1617" s="51">
        <f t="shared" si="162"/>
        <v>1.0935645534312344E-4</v>
      </c>
    </row>
    <row r="1618" spans="1:33">
      <c r="A1618" s="12">
        <v>40471</v>
      </c>
      <c r="B1618" s="14">
        <v>9399.65</v>
      </c>
      <c r="C1618" s="14">
        <v>9402.0499999999993</v>
      </c>
      <c r="D1618" s="14">
        <v>9316.9699999999993</v>
      </c>
      <c r="E1618" s="15">
        <v>9381.6</v>
      </c>
      <c r="F1618" s="19">
        <f t="shared" si="158"/>
        <v>-1.6825488189647859</v>
      </c>
      <c r="G1618" s="19"/>
      <c r="H1618" s="19"/>
      <c r="I1618" s="19"/>
      <c r="J1618" s="19"/>
      <c r="K1618" s="19"/>
      <c r="L1618" s="19"/>
      <c r="M1618" s="19"/>
      <c r="N1618" s="51">
        <f t="shared" si="159"/>
        <v>-4.7396310728123696</v>
      </c>
      <c r="O1618" s="51">
        <f t="shared" si="160"/>
        <v>7.9614599983621428</v>
      </c>
      <c r="Q1618" s="12">
        <v>40471</v>
      </c>
      <c r="R1618" s="5">
        <v>2876</v>
      </c>
      <c r="S1618" s="5">
        <v>2890</v>
      </c>
      <c r="T1618" s="5">
        <v>2845</v>
      </c>
      <c r="U1618" s="5">
        <v>2888</v>
      </c>
      <c r="V1618" s="5">
        <v>9531700</v>
      </c>
      <c r="W1618" s="3">
        <v>2888</v>
      </c>
      <c r="X1618" s="19">
        <f t="shared" si="161"/>
        <v>-1.3157894736842104</v>
      </c>
      <c r="AF1618" s="51">
        <f t="shared" si="163"/>
        <v>-2.2766382339373745</v>
      </c>
      <c r="AG1618" s="51">
        <f t="shared" si="162"/>
        <v>2.9949669449956779</v>
      </c>
    </row>
    <row r="1619" spans="1:33">
      <c r="A1619" s="12">
        <v>40472</v>
      </c>
      <c r="B1619" s="14">
        <v>9443.9500000000007</v>
      </c>
      <c r="C1619" s="14">
        <v>9479.25</v>
      </c>
      <c r="D1619" s="14">
        <v>9326.7800000000007</v>
      </c>
      <c r="E1619" s="15">
        <v>9376.48</v>
      </c>
      <c r="F1619" s="19">
        <f t="shared" si="158"/>
        <v>-5.4604713069305331E-2</v>
      </c>
      <c r="G1619" s="19"/>
      <c r="H1619" s="19"/>
      <c r="I1619" s="19"/>
      <c r="J1619" s="19"/>
      <c r="K1619" s="19"/>
      <c r="L1619" s="19"/>
      <c r="M1619" s="19"/>
      <c r="N1619" s="51">
        <f t="shared" si="159"/>
        <v>-1.3914922926275554E-4</v>
      </c>
      <c r="O1619" s="51">
        <f t="shared" si="160"/>
        <v>7.2106498531048715E-6</v>
      </c>
      <c r="Q1619" s="12">
        <v>40472</v>
      </c>
      <c r="R1619" s="5">
        <v>2890</v>
      </c>
      <c r="S1619" s="5">
        <v>2937</v>
      </c>
      <c r="T1619" s="5">
        <v>2871</v>
      </c>
      <c r="U1619" s="5">
        <v>2900</v>
      </c>
      <c r="V1619" s="5">
        <v>10948300</v>
      </c>
      <c r="W1619" s="3">
        <v>2900</v>
      </c>
      <c r="X1619" s="19">
        <f t="shared" si="161"/>
        <v>0.41379310344827586</v>
      </c>
      <c r="AF1619" s="51">
        <f t="shared" si="163"/>
        <v>7.098926327423849E-2</v>
      </c>
      <c r="AG1619" s="51">
        <f t="shared" si="162"/>
        <v>2.9393878327029634E-2</v>
      </c>
    </row>
    <row r="1620" spans="1:33">
      <c r="A1620" s="12">
        <v>40473</v>
      </c>
      <c r="B1620" s="14">
        <v>9404.09</v>
      </c>
      <c r="C1620" s="14">
        <v>9457.6200000000008</v>
      </c>
      <c r="D1620" s="14">
        <v>9390.14</v>
      </c>
      <c r="E1620" s="15">
        <v>9426.7099999999991</v>
      </c>
      <c r="F1620" s="19">
        <f t="shared" si="158"/>
        <v>0.53284762128037855</v>
      </c>
      <c r="G1620" s="19"/>
      <c r="H1620" s="19"/>
      <c r="I1620" s="19"/>
      <c r="J1620" s="19"/>
      <c r="K1620" s="19"/>
      <c r="L1620" s="19"/>
      <c r="M1620" s="19"/>
      <c r="N1620" s="51">
        <f t="shared" si="159"/>
        <v>0.15367437767287292</v>
      </c>
      <c r="O1620" s="51">
        <f t="shared" si="160"/>
        <v>8.2313035447865543E-2</v>
      </c>
      <c r="Q1620" s="12">
        <v>40473</v>
      </c>
      <c r="R1620" s="5">
        <v>2901</v>
      </c>
      <c r="S1620" s="5">
        <v>2931</v>
      </c>
      <c r="T1620" s="5">
        <v>2882</v>
      </c>
      <c r="U1620" s="5">
        <v>2926</v>
      </c>
      <c r="V1620" s="5">
        <v>7130700</v>
      </c>
      <c r="W1620" s="3">
        <v>2926</v>
      </c>
      <c r="X1620" s="19">
        <f t="shared" si="161"/>
        <v>0.88858509911141503</v>
      </c>
      <c r="AF1620" s="51">
        <f t="shared" si="163"/>
        <v>0.70224665062005887</v>
      </c>
      <c r="AG1620" s="51">
        <f t="shared" si="162"/>
        <v>0.62419396971780117</v>
      </c>
    </row>
    <row r="1621" spans="1:33">
      <c r="A1621" s="12">
        <v>40476</v>
      </c>
      <c r="B1621" s="14">
        <v>9424.44</v>
      </c>
      <c r="C1621" s="14">
        <v>9460.7000000000007</v>
      </c>
      <c r="D1621" s="14">
        <v>9392.68</v>
      </c>
      <c r="E1621" s="15">
        <v>9401.16</v>
      </c>
      <c r="F1621" s="19">
        <f t="shared" si="158"/>
        <v>-0.27177497245020055</v>
      </c>
      <c r="G1621" s="19"/>
      <c r="H1621" s="19"/>
      <c r="I1621" s="19"/>
      <c r="J1621" s="19"/>
      <c r="K1621" s="19"/>
      <c r="L1621" s="19"/>
      <c r="M1621" s="19"/>
      <c r="N1621" s="51">
        <f t="shared" si="159"/>
        <v>-1.9462895953049029E-2</v>
      </c>
      <c r="O1621" s="51">
        <f t="shared" si="160"/>
        <v>5.2353205898678645E-3</v>
      </c>
      <c r="Q1621" s="12">
        <v>40476</v>
      </c>
      <c r="R1621" s="5">
        <v>2893</v>
      </c>
      <c r="S1621" s="5">
        <v>2916</v>
      </c>
      <c r="T1621" s="5">
        <v>2885</v>
      </c>
      <c r="U1621" s="5">
        <v>2893</v>
      </c>
      <c r="V1621" s="5">
        <v>6692300</v>
      </c>
      <c r="W1621" s="3">
        <v>2893</v>
      </c>
      <c r="X1621" s="19">
        <f t="shared" si="161"/>
        <v>-1.1406844106463878</v>
      </c>
      <c r="AF1621" s="51">
        <f t="shared" si="163"/>
        <v>-1.4831688840131996</v>
      </c>
      <c r="AG1621" s="51">
        <f t="shared" si="162"/>
        <v>1.6914304350534479</v>
      </c>
    </row>
    <row r="1622" spans="1:33">
      <c r="A1622" s="12">
        <v>40477</v>
      </c>
      <c r="B1622" s="14">
        <v>9386.5499999999993</v>
      </c>
      <c r="C1622" s="14">
        <v>9455.0400000000009</v>
      </c>
      <c r="D1622" s="14">
        <v>9362.1299999999992</v>
      </c>
      <c r="E1622" s="15">
        <v>9377.3799999999992</v>
      </c>
      <c r="F1622" s="19">
        <f t="shared" si="158"/>
        <v>-0.25358895555049121</v>
      </c>
      <c r="G1622" s="19"/>
      <c r="H1622" s="19"/>
      <c r="I1622" s="19"/>
      <c r="J1622" s="19"/>
      <c r="K1622" s="19"/>
      <c r="L1622" s="19"/>
      <c r="M1622" s="19"/>
      <c r="N1622" s="51">
        <f t="shared" si="159"/>
        <v>-1.5776195370985836E-2</v>
      </c>
      <c r="O1622" s="51">
        <f t="shared" si="160"/>
        <v>3.9567295630598435E-3</v>
      </c>
      <c r="Q1622" s="12">
        <v>40477</v>
      </c>
      <c r="R1622" s="5">
        <v>2872</v>
      </c>
      <c r="S1622" s="5">
        <v>2894</v>
      </c>
      <c r="T1622" s="5">
        <v>2865</v>
      </c>
      <c r="U1622" s="5">
        <v>2866</v>
      </c>
      <c r="V1622" s="5">
        <v>6596500</v>
      </c>
      <c r="W1622" s="3">
        <v>2866</v>
      </c>
      <c r="X1622" s="19">
        <f t="shared" si="161"/>
        <v>-0.94207955338450799</v>
      </c>
      <c r="AF1622" s="51">
        <f t="shared" si="163"/>
        <v>-0.83539586430475299</v>
      </c>
      <c r="AG1622" s="51">
        <f t="shared" si="162"/>
        <v>0.78678564560717423</v>
      </c>
    </row>
    <row r="1623" spans="1:33">
      <c r="A1623" s="12">
        <v>40478</v>
      </c>
      <c r="B1623" s="14">
        <v>9436.01</v>
      </c>
      <c r="C1623" s="14">
        <v>9453.7900000000009</v>
      </c>
      <c r="D1623" s="14">
        <v>9329.86</v>
      </c>
      <c r="E1623" s="15">
        <v>9387.0300000000007</v>
      </c>
      <c r="F1623" s="19">
        <f t="shared" si="158"/>
        <v>0.10280141855306156</v>
      </c>
      <c r="G1623" s="19"/>
      <c r="H1623" s="19"/>
      <c r="I1623" s="19"/>
      <c r="J1623" s="19"/>
      <c r="K1623" s="19"/>
      <c r="L1623" s="19"/>
      <c r="M1623" s="19"/>
      <c r="N1623" s="51">
        <f t="shared" si="159"/>
        <v>1.1771349154036854E-3</v>
      </c>
      <c r="O1623" s="51">
        <f t="shared" si="160"/>
        <v>1.2428965681808969E-4</v>
      </c>
      <c r="Q1623" s="12">
        <v>40478</v>
      </c>
      <c r="R1623" s="5">
        <v>2902</v>
      </c>
      <c r="S1623" s="5">
        <v>2925</v>
      </c>
      <c r="T1623" s="5">
        <v>2893</v>
      </c>
      <c r="U1623" s="5">
        <v>2910</v>
      </c>
      <c r="V1623" s="5">
        <v>8554600</v>
      </c>
      <c r="W1623" s="3">
        <v>2910</v>
      </c>
      <c r="X1623" s="19">
        <f t="shared" si="161"/>
        <v>1.5120274914089347</v>
      </c>
      <c r="AF1623" s="51">
        <f t="shared" si="163"/>
        <v>3.458675344190961</v>
      </c>
      <c r="AG1623" s="51">
        <f t="shared" si="162"/>
        <v>5.2305384297646071</v>
      </c>
    </row>
    <row r="1624" spans="1:33">
      <c r="A1624" s="12">
        <v>40479</v>
      </c>
      <c r="B1624" s="14">
        <v>9368.61</v>
      </c>
      <c r="C1624" s="14">
        <v>9413.68</v>
      </c>
      <c r="D1624" s="14">
        <v>9350.44</v>
      </c>
      <c r="E1624" s="15">
        <v>9366.0300000000007</v>
      </c>
      <c r="F1624" s="19">
        <f t="shared" si="158"/>
        <v>-0.22421452846083131</v>
      </c>
      <c r="G1624" s="19"/>
      <c r="H1624" s="19"/>
      <c r="I1624" s="19"/>
      <c r="J1624" s="19"/>
      <c r="K1624" s="19"/>
      <c r="L1624" s="19"/>
      <c r="M1624" s="19"/>
      <c r="N1624" s="51">
        <f t="shared" si="159"/>
        <v>-1.0856894587716652E-2</v>
      </c>
      <c r="O1624" s="51">
        <f t="shared" si="160"/>
        <v>2.4040352326362277E-3</v>
      </c>
      <c r="Q1624" s="12">
        <v>40479</v>
      </c>
      <c r="R1624" s="5">
        <v>2898</v>
      </c>
      <c r="S1624" s="5">
        <v>2904</v>
      </c>
      <c r="T1624" s="5">
        <v>2874</v>
      </c>
      <c r="U1624" s="5">
        <v>2881</v>
      </c>
      <c r="V1624" s="5">
        <v>12322800</v>
      </c>
      <c r="W1624" s="3">
        <v>2881</v>
      </c>
      <c r="X1624" s="19">
        <f t="shared" si="161"/>
        <v>-1.0065949323151684</v>
      </c>
      <c r="AF1624" s="51">
        <f t="shared" si="163"/>
        <v>-1.0191017548700694</v>
      </c>
      <c r="AG1624" s="51">
        <f t="shared" si="162"/>
        <v>1.0255497488044711</v>
      </c>
    </row>
    <row r="1625" spans="1:33">
      <c r="A1625" s="12">
        <v>40480</v>
      </c>
      <c r="B1625" s="14">
        <v>9327.25</v>
      </c>
      <c r="C1625" s="14">
        <v>9337.92</v>
      </c>
      <c r="D1625" s="14">
        <v>9179.15</v>
      </c>
      <c r="E1625" s="15">
        <v>9202.4500000000007</v>
      </c>
      <c r="F1625" s="19">
        <f t="shared" si="158"/>
        <v>-1.7775701036137106</v>
      </c>
      <c r="G1625" s="19"/>
      <c r="H1625" s="19"/>
      <c r="I1625" s="19"/>
      <c r="J1625" s="19"/>
      <c r="K1625" s="19"/>
      <c r="L1625" s="19"/>
      <c r="M1625" s="19"/>
      <c r="N1625" s="51">
        <f t="shared" si="159"/>
        <v>-5.590326866106385</v>
      </c>
      <c r="O1625" s="51">
        <f t="shared" si="160"/>
        <v>9.9216279109775911</v>
      </c>
      <c r="Q1625" s="12">
        <v>40480</v>
      </c>
      <c r="R1625" s="5">
        <v>2878</v>
      </c>
      <c r="S1625" s="5">
        <v>2883</v>
      </c>
      <c r="T1625" s="5">
        <v>2833</v>
      </c>
      <c r="U1625" s="5">
        <v>2859</v>
      </c>
      <c r="V1625" s="5">
        <v>8953100</v>
      </c>
      <c r="W1625" s="3">
        <v>2859</v>
      </c>
      <c r="X1625" s="19">
        <f t="shared" si="161"/>
        <v>-0.76949982511367609</v>
      </c>
      <c r="AF1625" s="51">
        <f t="shared" si="163"/>
        <v>-0.45516836900776408</v>
      </c>
      <c r="AG1625" s="51">
        <f t="shared" si="162"/>
        <v>0.35013008728175732</v>
      </c>
    </row>
    <row r="1626" spans="1:33">
      <c r="A1626" s="12">
        <v>40483</v>
      </c>
      <c r="B1626" s="14">
        <v>9166.85</v>
      </c>
      <c r="C1626" s="14">
        <v>9258.32</v>
      </c>
      <c r="D1626" s="14">
        <v>9134.4699999999993</v>
      </c>
      <c r="E1626" s="15">
        <v>9154.7199999999993</v>
      </c>
      <c r="F1626" s="19">
        <f t="shared" si="158"/>
        <v>-0.5213703969100244</v>
      </c>
      <c r="G1626" s="19"/>
      <c r="H1626" s="19"/>
      <c r="I1626" s="19"/>
      <c r="J1626" s="19"/>
      <c r="K1626" s="19"/>
      <c r="L1626" s="19"/>
      <c r="M1626" s="19"/>
      <c r="N1626" s="51">
        <f t="shared" si="159"/>
        <v>-0.13946345787693284</v>
      </c>
      <c r="O1626" s="51">
        <f t="shared" si="160"/>
        <v>7.2323689323873883E-2</v>
      </c>
      <c r="Q1626" s="12">
        <v>40483</v>
      </c>
      <c r="R1626" s="5">
        <v>2831</v>
      </c>
      <c r="S1626" s="5">
        <v>2864</v>
      </c>
      <c r="T1626" s="5">
        <v>2800</v>
      </c>
      <c r="U1626" s="5">
        <v>2812</v>
      </c>
      <c r="V1626" s="5">
        <v>9602800</v>
      </c>
      <c r="W1626" s="3">
        <v>2812</v>
      </c>
      <c r="X1626" s="19">
        <f t="shared" si="161"/>
        <v>-1.6714082503556189</v>
      </c>
      <c r="AF1626" s="51">
        <f t="shared" si="163"/>
        <v>-4.6670113424307642</v>
      </c>
      <c r="AG1626" s="51">
        <f t="shared" si="162"/>
        <v>7.7992314470857931</v>
      </c>
    </row>
    <row r="1627" spans="1:33">
      <c r="A1627" s="12">
        <v>40484</v>
      </c>
      <c r="B1627" s="14">
        <v>9140.2800000000007</v>
      </c>
      <c r="C1627" s="14">
        <v>9172.0300000000007</v>
      </c>
      <c r="D1627" s="14">
        <v>9123.6200000000008</v>
      </c>
      <c r="E1627" s="15">
        <v>9159.98</v>
      </c>
      <c r="F1627" s="19">
        <f t="shared" si="158"/>
        <v>5.7423706165299682E-2</v>
      </c>
      <c r="G1627" s="19"/>
      <c r="H1627" s="19"/>
      <c r="I1627" s="19"/>
      <c r="J1627" s="19"/>
      <c r="K1627" s="19"/>
      <c r="L1627" s="19"/>
      <c r="M1627" s="19"/>
      <c r="N1627" s="51">
        <f t="shared" si="159"/>
        <v>2.1826369571295362E-4</v>
      </c>
      <c r="O1627" s="51">
        <f t="shared" si="160"/>
        <v>1.3141411239508701E-5</v>
      </c>
      <c r="Q1627" s="12">
        <v>40484</v>
      </c>
      <c r="R1627" s="5">
        <v>2813</v>
      </c>
      <c r="S1627" s="5">
        <v>2852</v>
      </c>
      <c r="T1627" s="5">
        <v>2805</v>
      </c>
      <c r="U1627" s="5">
        <v>2844</v>
      </c>
      <c r="V1627" s="5">
        <v>8447900</v>
      </c>
      <c r="W1627" s="3">
        <v>2844</v>
      </c>
      <c r="X1627" s="19">
        <f t="shared" si="161"/>
        <v>1.1251758087201125</v>
      </c>
      <c r="AF1627" s="51">
        <f t="shared" si="163"/>
        <v>1.4255131075745038</v>
      </c>
      <c r="AG1627" s="51">
        <f t="shared" si="162"/>
        <v>1.6043346128650267</v>
      </c>
    </row>
    <row r="1628" spans="1:33">
      <c r="A1628" s="12">
        <v>40486</v>
      </c>
      <c r="B1628" s="14">
        <v>9282.7900000000009</v>
      </c>
      <c r="C1628" s="14">
        <v>9377.76</v>
      </c>
      <c r="D1628" s="14">
        <v>9276.7099999999991</v>
      </c>
      <c r="E1628" s="15">
        <v>9358.7800000000007</v>
      </c>
      <c r="F1628" s="19">
        <f t="shared" si="158"/>
        <v>2.1242084972614066</v>
      </c>
      <c r="G1628" s="19"/>
      <c r="H1628" s="19"/>
      <c r="I1628" s="19"/>
      <c r="J1628" s="19"/>
      <c r="K1628" s="19"/>
      <c r="L1628" s="19"/>
      <c r="M1628" s="19"/>
      <c r="N1628" s="51">
        <f t="shared" si="159"/>
        <v>9.6227363963721739</v>
      </c>
      <c r="O1628" s="51">
        <f t="shared" si="160"/>
        <v>20.46749935092766</v>
      </c>
      <c r="Q1628" s="12">
        <v>40486</v>
      </c>
      <c r="R1628" s="5">
        <v>2909</v>
      </c>
      <c r="S1628" s="5">
        <v>2924</v>
      </c>
      <c r="T1628" s="5">
        <v>2896</v>
      </c>
      <c r="U1628" s="5">
        <v>2910</v>
      </c>
      <c r="V1628" s="5">
        <v>11381100</v>
      </c>
      <c r="W1628" s="3">
        <v>2910</v>
      </c>
      <c r="X1628" s="19">
        <f t="shared" si="161"/>
        <v>2.268041237113402</v>
      </c>
      <c r="AF1628" s="51">
        <f t="shared" si="163"/>
        <v>11.670962344734983</v>
      </c>
      <c r="AG1628" s="51">
        <f t="shared" si="162"/>
        <v>26.47334933216171</v>
      </c>
    </row>
    <row r="1629" spans="1:33">
      <c r="A1629" s="12">
        <v>40487</v>
      </c>
      <c r="B1629" s="14">
        <v>9500.6</v>
      </c>
      <c r="C1629" s="14">
        <v>9680.68</v>
      </c>
      <c r="D1629" s="14">
        <v>9497.4500000000007</v>
      </c>
      <c r="E1629" s="15">
        <v>9625.99</v>
      </c>
      <c r="F1629" s="19">
        <f t="shared" si="158"/>
        <v>2.7759222687744236</v>
      </c>
      <c r="G1629" s="19"/>
      <c r="H1629" s="19"/>
      <c r="I1629" s="19"/>
      <c r="J1629" s="19"/>
      <c r="K1629" s="19"/>
      <c r="L1629" s="19"/>
      <c r="M1629" s="19"/>
      <c r="N1629" s="51">
        <f t="shared" si="159"/>
        <v>21.454997578770257</v>
      </c>
      <c r="O1629" s="51">
        <f t="shared" si="160"/>
        <v>59.617161313309701</v>
      </c>
      <c r="Q1629" s="12">
        <v>40487</v>
      </c>
      <c r="R1629" s="5">
        <v>2943</v>
      </c>
      <c r="S1629" s="5">
        <v>2988</v>
      </c>
      <c r="T1629" s="5">
        <v>2942</v>
      </c>
      <c r="U1629" s="5">
        <v>2964</v>
      </c>
      <c r="V1629" s="5">
        <v>9889500</v>
      </c>
      <c r="W1629" s="3">
        <v>2964</v>
      </c>
      <c r="X1629" s="19">
        <f t="shared" si="161"/>
        <v>1.8218623481781375</v>
      </c>
      <c r="AF1629" s="51">
        <f t="shared" si="163"/>
        <v>6.04976047069266</v>
      </c>
      <c r="AG1629" s="51">
        <f t="shared" si="162"/>
        <v>11.023450929318788</v>
      </c>
    </row>
    <row r="1630" spans="1:33">
      <c r="A1630" s="12">
        <v>40490</v>
      </c>
      <c r="B1630" s="14">
        <v>9699.7900000000009</v>
      </c>
      <c r="C1630" s="14">
        <v>9737.01</v>
      </c>
      <c r="D1630" s="14">
        <v>9677.8700000000008</v>
      </c>
      <c r="E1630" s="15">
        <v>9732.92</v>
      </c>
      <c r="F1630" s="19">
        <f t="shared" si="158"/>
        <v>1.0986425450943837</v>
      </c>
      <c r="G1630" s="19"/>
      <c r="H1630" s="19"/>
      <c r="I1630" s="19"/>
      <c r="J1630" s="19"/>
      <c r="K1630" s="19"/>
      <c r="L1630" s="19"/>
      <c r="M1630" s="19"/>
      <c r="N1630" s="51">
        <f t="shared" si="159"/>
        <v>1.3361893255363204</v>
      </c>
      <c r="O1630" s="51">
        <f t="shared" si="160"/>
        <v>1.471715952165092</v>
      </c>
      <c r="Q1630" s="12">
        <v>40490</v>
      </c>
      <c r="R1630" s="5">
        <v>2965</v>
      </c>
      <c r="S1630" s="5">
        <v>2999</v>
      </c>
      <c r="T1630" s="5">
        <v>2933</v>
      </c>
      <c r="U1630" s="5">
        <v>2999</v>
      </c>
      <c r="V1630" s="5">
        <v>9996700</v>
      </c>
      <c r="W1630" s="3">
        <v>2999</v>
      </c>
      <c r="X1630" s="19">
        <f t="shared" si="161"/>
        <v>1.1670556852284095</v>
      </c>
      <c r="AF1630" s="51">
        <f t="shared" si="163"/>
        <v>1.5906464731298617</v>
      </c>
      <c r="AG1630" s="51">
        <f t="shared" si="162"/>
        <v>1.8567989812079233</v>
      </c>
    </row>
    <row r="1631" spans="1:33">
      <c r="A1631" s="12">
        <v>40491</v>
      </c>
      <c r="B1631" s="14">
        <v>9667.44</v>
      </c>
      <c r="C1631" s="14">
        <v>9726.6</v>
      </c>
      <c r="D1631" s="14">
        <v>9659.86</v>
      </c>
      <c r="E1631" s="15">
        <v>9694.49</v>
      </c>
      <c r="F1631" s="19">
        <f t="shared" si="158"/>
        <v>-0.39641074466011406</v>
      </c>
      <c r="G1631" s="19"/>
      <c r="H1631" s="19"/>
      <c r="I1631" s="19"/>
      <c r="J1631" s="19"/>
      <c r="K1631" s="19"/>
      <c r="L1631" s="19"/>
      <c r="M1631" s="19"/>
      <c r="N1631" s="51">
        <f t="shared" si="159"/>
        <v>-6.0988778031236666E-2</v>
      </c>
      <c r="O1631" s="51">
        <f t="shared" si="160"/>
        <v>2.4006742964402202E-2</v>
      </c>
      <c r="Q1631" s="12">
        <v>40491</v>
      </c>
      <c r="R1631" s="5">
        <v>2983</v>
      </c>
      <c r="S1631" s="5">
        <v>2996</v>
      </c>
      <c r="T1631" s="5">
        <v>2968</v>
      </c>
      <c r="U1631" s="5">
        <v>2986</v>
      </c>
      <c r="V1631" s="5">
        <v>7841600</v>
      </c>
      <c r="W1631" s="3">
        <v>2986</v>
      </c>
      <c r="X1631" s="19">
        <f t="shared" si="161"/>
        <v>-0.43536503683858008</v>
      </c>
      <c r="AF1631" s="51">
        <f t="shared" si="163"/>
        <v>-8.2368087537504492E-2</v>
      </c>
      <c r="AG1631" s="51">
        <f t="shared" si="162"/>
        <v>3.5838127476230337E-2</v>
      </c>
    </row>
    <row r="1632" spans="1:33">
      <c r="A1632" s="12">
        <v>40492</v>
      </c>
      <c r="B1632" s="14">
        <v>9748.61</v>
      </c>
      <c r="C1632" s="14">
        <v>9842.9</v>
      </c>
      <c r="D1632" s="14">
        <v>9747.0300000000007</v>
      </c>
      <c r="E1632" s="15">
        <v>9830.52</v>
      </c>
      <c r="F1632" s="19">
        <f t="shared" si="158"/>
        <v>1.3837518259461419</v>
      </c>
      <c r="G1632" s="19"/>
      <c r="H1632" s="19"/>
      <c r="I1632" s="19"/>
      <c r="J1632" s="19"/>
      <c r="K1632" s="19"/>
      <c r="L1632" s="19"/>
      <c r="M1632" s="19"/>
      <c r="N1632" s="51">
        <f t="shared" si="159"/>
        <v>2.6655963408562737</v>
      </c>
      <c r="O1632" s="51">
        <f t="shared" si="160"/>
        <v>3.6959479356863616</v>
      </c>
      <c r="Q1632" s="12">
        <v>40492</v>
      </c>
      <c r="R1632" s="5">
        <v>3000</v>
      </c>
      <c r="S1632" s="5">
        <v>3060</v>
      </c>
      <c r="T1632" s="5">
        <v>2991</v>
      </c>
      <c r="U1632" s="5">
        <v>3055</v>
      </c>
      <c r="V1632" s="5">
        <v>10271700</v>
      </c>
      <c r="W1632" s="3">
        <v>3055</v>
      </c>
      <c r="X1632" s="19">
        <f t="shared" si="161"/>
        <v>2.2585924713584289</v>
      </c>
      <c r="AF1632" s="51">
        <f t="shared" si="163"/>
        <v>11.525720937206637</v>
      </c>
      <c r="AG1632" s="51">
        <f t="shared" si="162"/>
        <v>26.034993097935423</v>
      </c>
    </row>
    <row r="1633" spans="1:33">
      <c r="A1633" s="12">
        <v>40493</v>
      </c>
      <c r="B1633" s="14">
        <v>9878.11</v>
      </c>
      <c r="C1633" s="14">
        <v>9885.3700000000008</v>
      </c>
      <c r="D1633" s="14">
        <v>9834.82</v>
      </c>
      <c r="E1633" s="15">
        <v>9861.4599999999991</v>
      </c>
      <c r="F1633" s="19">
        <f t="shared" si="158"/>
        <v>0.31374664603414398</v>
      </c>
      <c r="G1633" s="19"/>
      <c r="H1633" s="19"/>
      <c r="I1633" s="19"/>
      <c r="J1633" s="19"/>
      <c r="K1633" s="19"/>
      <c r="L1633" s="19"/>
      <c r="M1633" s="19"/>
      <c r="N1633" s="51">
        <f t="shared" si="159"/>
        <v>3.171407852890424E-2</v>
      </c>
      <c r="O1633" s="51">
        <f t="shared" si="160"/>
        <v>1.0038514785303708E-2</v>
      </c>
      <c r="Q1633" s="12">
        <v>40493</v>
      </c>
      <c r="R1633" s="5">
        <v>3100</v>
      </c>
      <c r="S1633" s="5">
        <v>3135</v>
      </c>
      <c r="T1633" s="5">
        <v>3095</v>
      </c>
      <c r="U1633" s="5">
        <v>3115</v>
      </c>
      <c r="V1633" s="5">
        <v>10724300</v>
      </c>
      <c r="W1633" s="3">
        <v>3115</v>
      </c>
      <c r="X1633" s="19">
        <f t="shared" si="161"/>
        <v>1.9261637239165328</v>
      </c>
      <c r="AF1633" s="51">
        <f t="shared" si="163"/>
        <v>7.1492540098502113</v>
      </c>
      <c r="AG1633" s="51">
        <f t="shared" si="162"/>
        <v>13.772548281006191</v>
      </c>
    </row>
    <row r="1634" spans="1:33">
      <c r="A1634" s="12">
        <v>40494</v>
      </c>
      <c r="B1634" s="14">
        <v>9810.2999999999993</v>
      </c>
      <c r="C1634" s="14">
        <v>9851.42</v>
      </c>
      <c r="D1634" s="14">
        <v>9724.81</v>
      </c>
      <c r="E1634" s="15">
        <v>9724.81</v>
      </c>
      <c r="F1634" s="19">
        <f t="shared" si="158"/>
        <v>-1.4051688413449686</v>
      </c>
      <c r="G1634" s="19"/>
      <c r="H1634" s="19"/>
      <c r="I1634" s="19"/>
      <c r="J1634" s="19"/>
      <c r="K1634" s="19"/>
      <c r="L1634" s="19"/>
      <c r="M1634" s="19"/>
      <c r="N1634" s="51">
        <f t="shared" si="159"/>
        <v>-2.758039880855359</v>
      </c>
      <c r="O1634" s="51">
        <f t="shared" si="160"/>
        <v>3.867830101247943</v>
      </c>
      <c r="Q1634" s="12">
        <v>40494</v>
      </c>
      <c r="R1634" s="5">
        <v>3105</v>
      </c>
      <c r="S1634" s="5">
        <v>3130</v>
      </c>
      <c r="T1634" s="5">
        <v>3090</v>
      </c>
      <c r="U1634" s="5">
        <v>3095</v>
      </c>
      <c r="V1634" s="5">
        <v>8088700</v>
      </c>
      <c r="W1634" s="3">
        <v>3095</v>
      </c>
      <c r="X1634" s="19">
        <f t="shared" si="161"/>
        <v>-0.64620355411954766</v>
      </c>
      <c r="AF1634" s="51">
        <f t="shared" si="163"/>
        <v>-0.26950571430844339</v>
      </c>
      <c r="AG1634" s="51">
        <f t="shared" si="162"/>
        <v>0.17408337741661292</v>
      </c>
    </row>
    <row r="1635" spans="1:33">
      <c r="A1635" s="12">
        <v>40497</v>
      </c>
      <c r="B1635" s="14">
        <v>9782.11</v>
      </c>
      <c r="C1635" s="14">
        <v>9830.59</v>
      </c>
      <c r="D1635" s="14">
        <v>9744.99</v>
      </c>
      <c r="E1635" s="15">
        <v>9827.51</v>
      </c>
      <c r="F1635" s="19">
        <f t="shared" si="158"/>
        <v>1.0450256473918695</v>
      </c>
      <c r="G1635" s="19"/>
      <c r="H1635" s="19"/>
      <c r="I1635" s="19"/>
      <c r="J1635" s="19"/>
      <c r="K1635" s="19"/>
      <c r="L1635" s="19"/>
      <c r="M1635" s="19"/>
      <c r="N1635" s="51">
        <f t="shared" si="159"/>
        <v>1.1503993556124907</v>
      </c>
      <c r="O1635" s="51">
        <f t="shared" si="160"/>
        <v>1.2054008860372309</v>
      </c>
      <c r="Q1635" s="12">
        <v>40497</v>
      </c>
      <c r="R1635" s="5">
        <v>3125</v>
      </c>
      <c r="S1635" s="5">
        <v>3145</v>
      </c>
      <c r="T1635" s="5">
        <v>3110</v>
      </c>
      <c r="U1635" s="5">
        <v>3140</v>
      </c>
      <c r="V1635" s="5">
        <v>8379000</v>
      </c>
      <c r="W1635" s="3">
        <v>3140</v>
      </c>
      <c r="X1635" s="19">
        <f t="shared" si="161"/>
        <v>1.4331210191082804</v>
      </c>
      <c r="AF1635" s="51">
        <f t="shared" si="163"/>
        <v>2.9450456804256135</v>
      </c>
      <c r="AG1635" s="51">
        <f t="shared" si="162"/>
        <v>4.2213955434711723</v>
      </c>
    </row>
    <row r="1636" spans="1:33">
      <c r="A1636" s="12">
        <v>40498</v>
      </c>
      <c r="B1636" s="14">
        <v>9892.82</v>
      </c>
      <c r="C1636" s="14">
        <v>9908.2999999999993</v>
      </c>
      <c r="D1636" s="14">
        <v>9774.1200000000008</v>
      </c>
      <c r="E1636" s="15">
        <v>9797.1</v>
      </c>
      <c r="F1636" s="19">
        <f t="shared" si="158"/>
        <v>-0.31039797491094151</v>
      </c>
      <c r="G1636" s="19"/>
      <c r="H1636" s="19"/>
      <c r="I1636" s="19"/>
      <c r="J1636" s="19"/>
      <c r="K1636" s="19"/>
      <c r="L1636" s="19"/>
      <c r="M1636" s="19"/>
      <c r="N1636" s="51">
        <f t="shared" si="159"/>
        <v>-2.9108058606810389E-2</v>
      </c>
      <c r="O1636" s="51">
        <f t="shared" si="160"/>
        <v>8.9540116318435371E-3</v>
      </c>
      <c r="Q1636" s="12">
        <v>40498</v>
      </c>
      <c r="R1636" s="5">
        <v>3195</v>
      </c>
      <c r="S1636" s="5">
        <v>3200</v>
      </c>
      <c r="T1636" s="5">
        <v>3125</v>
      </c>
      <c r="U1636" s="5">
        <v>3155</v>
      </c>
      <c r="V1636" s="5">
        <v>15858700</v>
      </c>
      <c r="W1636" s="3">
        <v>3155</v>
      </c>
      <c r="X1636" s="19">
        <f t="shared" si="161"/>
        <v>0.47543581616481778</v>
      </c>
      <c r="AF1636" s="51">
        <f t="shared" si="163"/>
        <v>0.10764883949814147</v>
      </c>
      <c r="AG1636" s="51">
        <f t="shared" si="162"/>
        <v>5.1208941983452119E-2</v>
      </c>
    </row>
    <row r="1637" spans="1:33">
      <c r="A1637" s="12">
        <v>40499</v>
      </c>
      <c r="B1637" s="14">
        <v>9693.2099999999991</v>
      </c>
      <c r="C1637" s="14">
        <v>9817.3700000000008</v>
      </c>
      <c r="D1637" s="14">
        <v>9693.2099999999991</v>
      </c>
      <c r="E1637" s="15">
        <v>9811.66</v>
      </c>
      <c r="F1637" s="19">
        <f t="shared" si="158"/>
        <v>0.14839486896202569</v>
      </c>
      <c r="G1637" s="19"/>
      <c r="H1637" s="19"/>
      <c r="I1637" s="19"/>
      <c r="J1637" s="19"/>
      <c r="K1637" s="19"/>
      <c r="L1637" s="19"/>
      <c r="M1637" s="19"/>
      <c r="N1637" s="51">
        <f t="shared" si="159"/>
        <v>3.4552807100906658E-3</v>
      </c>
      <c r="O1637" s="51">
        <f t="shared" si="160"/>
        <v>5.2236946308274333E-4</v>
      </c>
      <c r="Q1637" s="12">
        <v>40499</v>
      </c>
      <c r="R1637" s="5">
        <v>3155</v>
      </c>
      <c r="S1637" s="5">
        <v>3185</v>
      </c>
      <c r="T1637" s="5">
        <v>3150</v>
      </c>
      <c r="U1637" s="5">
        <v>3170</v>
      </c>
      <c r="V1637" s="5">
        <v>8757000</v>
      </c>
      <c r="W1637" s="3">
        <v>3170</v>
      </c>
      <c r="X1637" s="19">
        <f t="shared" si="161"/>
        <v>0.47318611987381703</v>
      </c>
      <c r="AF1637" s="51">
        <f t="shared" si="163"/>
        <v>0.10612877307698985</v>
      </c>
      <c r="AG1637" s="51">
        <f t="shared" si="162"/>
        <v>5.0247083386353614E-2</v>
      </c>
    </row>
    <row r="1638" spans="1:33">
      <c r="A1638" s="12">
        <v>40500</v>
      </c>
      <c r="B1638" s="14">
        <v>9820.6</v>
      </c>
      <c r="C1638" s="14">
        <v>10013.629999999999</v>
      </c>
      <c r="D1638" s="14">
        <v>9798.56</v>
      </c>
      <c r="E1638" s="15">
        <v>10013.629999999999</v>
      </c>
      <c r="F1638" s="19">
        <f t="shared" si="158"/>
        <v>2.0169508959288427</v>
      </c>
      <c r="G1638" s="19"/>
      <c r="H1638" s="19"/>
      <c r="I1638" s="19"/>
      <c r="J1638" s="19"/>
      <c r="K1638" s="19"/>
      <c r="L1638" s="19"/>
      <c r="M1638" s="19"/>
      <c r="N1638" s="51">
        <f t="shared" si="159"/>
        <v>8.2391775194606449</v>
      </c>
      <c r="O1638" s="51">
        <f t="shared" si="160"/>
        <v>16.640963967484293</v>
      </c>
      <c r="Q1638" s="12">
        <v>40500</v>
      </c>
      <c r="R1638" s="5">
        <v>3170</v>
      </c>
      <c r="S1638" s="5">
        <v>3215</v>
      </c>
      <c r="T1638" s="5">
        <v>3155</v>
      </c>
      <c r="U1638" s="5">
        <v>3215</v>
      </c>
      <c r="V1638" s="5">
        <v>10286700</v>
      </c>
      <c r="W1638" s="3">
        <v>3215</v>
      </c>
      <c r="X1638" s="19">
        <f t="shared" si="161"/>
        <v>1.3996889580093312</v>
      </c>
      <c r="AF1638" s="51">
        <f t="shared" si="163"/>
        <v>2.7437457317436382</v>
      </c>
      <c r="AG1638" s="51">
        <f t="shared" si="162"/>
        <v>3.8411253732518071</v>
      </c>
    </row>
    <row r="1639" spans="1:33">
      <c r="A1639" s="12">
        <v>40501</v>
      </c>
      <c r="B1639" s="14">
        <v>10124.84</v>
      </c>
      <c r="C1639" s="14">
        <v>10130.23</v>
      </c>
      <c r="D1639" s="14">
        <v>10019.08</v>
      </c>
      <c r="E1639" s="15">
        <v>10022.39</v>
      </c>
      <c r="F1639" s="19">
        <f t="shared" si="158"/>
        <v>8.7404301768342865E-2</v>
      </c>
      <c r="G1639" s="19"/>
      <c r="H1639" s="19"/>
      <c r="I1639" s="19"/>
      <c r="J1639" s="19"/>
      <c r="K1639" s="19"/>
      <c r="L1639" s="19"/>
      <c r="M1639" s="19"/>
      <c r="N1639" s="51">
        <f t="shared" si="159"/>
        <v>7.3361379801745381E-4</v>
      </c>
      <c r="O1639" s="51">
        <f t="shared" si="160"/>
        <v>6.6164238951996833E-5</v>
      </c>
      <c r="Q1639" s="12">
        <v>40501</v>
      </c>
      <c r="R1639" s="5">
        <v>3255</v>
      </c>
      <c r="S1639" s="5">
        <v>3295</v>
      </c>
      <c r="T1639" s="5">
        <v>3250</v>
      </c>
      <c r="U1639" s="5">
        <v>3265</v>
      </c>
      <c r="V1639" s="5">
        <v>14980100</v>
      </c>
      <c r="W1639" s="3">
        <v>3265</v>
      </c>
      <c r="X1639" s="19">
        <f t="shared" si="161"/>
        <v>1.5313935681470139</v>
      </c>
      <c r="AF1639" s="51">
        <f t="shared" si="163"/>
        <v>3.5932569479271748</v>
      </c>
      <c r="AG1639" s="51">
        <f t="shared" si="162"/>
        <v>5.5036528448960942</v>
      </c>
    </row>
    <row r="1640" spans="1:33">
      <c r="A1640" s="12">
        <v>40504</v>
      </c>
      <c r="B1640" s="14">
        <v>10133.48</v>
      </c>
      <c r="C1640" s="14">
        <v>10157.969999999999</v>
      </c>
      <c r="D1640" s="14">
        <v>10091.99</v>
      </c>
      <c r="E1640" s="15">
        <v>10115.19</v>
      </c>
      <c r="F1640" s="19">
        <f t="shared" si="158"/>
        <v>0.91743209964420913</v>
      </c>
      <c r="G1640" s="19"/>
      <c r="H1640" s="19"/>
      <c r="I1640" s="19"/>
      <c r="J1640" s="19"/>
      <c r="K1640" s="19"/>
      <c r="L1640" s="19"/>
      <c r="M1640" s="19"/>
      <c r="N1640" s="51">
        <f t="shared" si="159"/>
        <v>0.77923981454687541</v>
      </c>
      <c r="O1640" s="51">
        <f t="shared" si="160"/>
        <v>0.71706993244450234</v>
      </c>
      <c r="Q1640" s="12">
        <v>40504</v>
      </c>
      <c r="R1640" s="5">
        <v>3295</v>
      </c>
      <c r="S1640" s="5">
        <v>3315</v>
      </c>
      <c r="T1640" s="5">
        <v>3285</v>
      </c>
      <c r="U1640" s="5">
        <v>3300</v>
      </c>
      <c r="V1640" s="5">
        <v>9193200</v>
      </c>
      <c r="W1640" s="3">
        <v>3300</v>
      </c>
      <c r="X1640" s="19">
        <f t="shared" si="161"/>
        <v>1.0606060606060608</v>
      </c>
      <c r="AF1640" s="51">
        <f t="shared" si="163"/>
        <v>1.1939640307664245</v>
      </c>
      <c r="AG1640" s="51">
        <f t="shared" si="162"/>
        <v>1.2666452280625231</v>
      </c>
    </row>
    <row r="1641" spans="1:33">
      <c r="A1641" s="12">
        <v>40506</v>
      </c>
      <c r="B1641" s="14">
        <v>9942.5400000000009</v>
      </c>
      <c r="C1641" s="14">
        <v>10064.31</v>
      </c>
      <c r="D1641" s="14">
        <v>9904.92</v>
      </c>
      <c r="E1641" s="15">
        <v>10030.11</v>
      </c>
      <c r="F1641" s="19">
        <f t="shared" si="158"/>
        <v>-0.84824593150025196</v>
      </c>
      <c r="G1641" s="19"/>
      <c r="H1641" s="19"/>
      <c r="I1641" s="19"/>
      <c r="J1641" s="19"/>
      <c r="K1641" s="19"/>
      <c r="L1641" s="19"/>
      <c r="M1641" s="19"/>
      <c r="N1641" s="51">
        <f t="shared" si="159"/>
        <v>-0.60433865473963255</v>
      </c>
      <c r="O1641" s="51">
        <f t="shared" si="160"/>
        <v>0.51094462086566772</v>
      </c>
      <c r="Q1641" s="12">
        <v>40506</v>
      </c>
      <c r="R1641" s="5">
        <v>3250</v>
      </c>
      <c r="S1641" s="5">
        <v>3290</v>
      </c>
      <c r="T1641" s="5">
        <v>3250</v>
      </c>
      <c r="U1641" s="5">
        <v>3270</v>
      </c>
      <c r="V1641" s="5">
        <v>10019800</v>
      </c>
      <c r="W1641" s="3">
        <v>3270</v>
      </c>
      <c r="X1641" s="19">
        <f t="shared" si="161"/>
        <v>-0.91743119266055051</v>
      </c>
      <c r="AF1641" s="51">
        <f t="shared" si="163"/>
        <v>-0.77150747738854009</v>
      </c>
      <c r="AG1641" s="51">
        <f t="shared" si="162"/>
        <v>0.70759841715732286</v>
      </c>
    </row>
    <row r="1642" spans="1:33">
      <c r="A1642" s="12">
        <v>40507</v>
      </c>
      <c r="B1642" s="14">
        <v>10117.85</v>
      </c>
      <c r="C1642" s="14">
        <v>10123.27</v>
      </c>
      <c r="D1642" s="14">
        <v>10038.790000000001</v>
      </c>
      <c r="E1642" s="15">
        <v>10079.76</v>
      </c>
      <c r="F1642" s="19">
        <f t="shared" si="158"/>
        <v>0.49257125169646537</v>
      </c>
      <c r="G1642" s="19"/>
      <c r="H1642" s="19"/>
      <c r="I1642" s="19"/>
      <c r="J1642" s="19"/>
      <c r="K1642" s="19"/>
      <c r="L1642" s="19"/>
      <c r="M1642" s="19"/>
      <c r="N1642" s="51">
        <f t="shared" si="159"/>
        <v>0.12154955839295654</v>
      </c>
      <c r="O1642" s="51">
        <f t="shared" si="160"/>
        <v>6.0210353977394625E-2</v>
      </c>
      <c r="Q1642" s="12">
        <v>40507</v>
      </c>
      <c r="R1642" s="5">
        <v>3305</v>
      </c>
      <c r="S1642" s="5">
        <v>3340</v>
      </c>
      <c r="T1642" s="5">
        <v>3290</v>
      </c>
      <c r="U1642" s="5">
        <v>3305</v>
      </c>
      <c r="V1642" s="5">
        <v>10321400</v>
      </c>
      <c r="W1642" s="3">
        <v>3305</v>
      </c>
      <c r="X1642" s="19">
        <f t="shared" si="161"/>
        <v>1.059001512859304</v>
      </c>
      <c r="AF1642" s="51">
        <f t="shared" si="163"/>
        <v>1.1885546896500092</v>
      </c>
      <c r="AG1642" s="51">
        <f t="shared" si="162"/>
        <v>1.2589995067319895</v>
      </c>
    </row>
    <row r="1643" spans="1:33">
      <c r="A1643" s="12">
        <v>40508</v>
      </c>
      <c r="B1643" s="14">
        <v>10078.09</v>
      </c>
      <c r="C1643" s="14">
        <v>10134.64</v>
      </c>
      <c r="D1643" s="14">
        <v>10039.56</v>
      </c>
      <c r="E1643" s="15">
        <v>10039.56</v>
      </c>
      <c r="F1643" s="19">
        <f t="shared" si="158"/>
        <v>-0.4004159544840683</v>
      </c>
      <c r="G1643" s="19"/>
      <c r="H1643" s="19"/>
      <c r="I1643" s="19"/>
      <c r="J1643" s="19"/>
      <c r="K1643" s="19"/>
      <c r="L1643" s="19"/>
      <c r="M1643" s="19"/>
      <c r="N1643" s="51">
        <f t="shared" si="159"/>
        <v>-6.286950034789178E-2</v>
      </c>
      <c r="O1643" s="51">
        <f t="shared" si="160"/>
        <v>2.4998848912550629E-2</v>
      </c>
      <c r="Q1643" s="12">
        <v>40508</v>
      </c>
      <c r="R1643" s="5">
        <v>3310</v>
      </c>
      <c r="S1643" s="5">
        <v>3335</v>
      </c>
      <c r="T1643" s="5">
        <v>3280</v>
      </c>
      <c r="U1643" s="5">
        <v>3290</v>
      </c>
      <c r="V1643" s="5">
        <v>7288600</v>
      </c>
      <c r="W1643" s="3">
        <v>3290</v>
      </c>
      <c r="X1643" s="19">
        <f t="shared" si="161"/>
        <v>-0.45592705167173248</v>
      </c>
      <c r="AF1643" s="51">
        <f t="shared" si="163"/>
        <v>-9.4606414663834099E-2</v>
      </c>
      <c r="AG1643" s="51">
        <f t="shared" si="162"/>
        <v>4.3108288321537187E-2</v>
      </c>
    </row>
    <row r="1644" spans="1:33">
      <c r="A1644" s="12">
        <v>40511</v>
      </c>
      <c r="B1644" s="14">
        <v>10075.66</v>
      </c>
      <c r="C1644" s="14">
        <v>10149.94</v>
      </c>
      <c r="D1644" s="14">
        <v>10044.01</v>
      </c>
      <c r="E1644" s="15">
        <v>10125.99</v>
      </c>
      <c r="F1644" s="19">
        <f t="shared" si="158"/>
        <v>0.85354617178172498</v>
      </c>
      <c r="G1644" s="19"/>
      <c r="H1644" s="19"/>
      <c r="I1644" s="19"/>
      <c r="J1644" s="19"/>
      <c r="K1644" s="19"/>
      <c r="L1644" s="19"/>
      <c r="M1644" s="19"/>
      <c r="N1644" s="51">
        <f t="shared" si="159"/>
        <v>0.62795065020869112</v>
      </c>
      <c r="O1644" s="51">
        <f t="shared" si="160"/>
        <v>0.53773382117694701</v>
      </c>
      <c r="Q1644" s="12">
        <v>40511</v>
      </c>
      <c r="R1644" s="5">
        <v>3300</v>
      </c>
      <c r="S1644" s="5">
        <v>3315</v>
      </c>
      <c r="T1644" s="5">
        <v>3290</v>
      </c>
      <c r="U1644" s="5">
        <v>3300</v>
      </c>
      <c r="V1644" s="5">
        <v>9562100</v>
      </c>
      <c r="W1644" s="3">
        <v>3300</v>
      </c>
      <c r="X1644" s="19">
        <f t="shared" si="161"/>
        <v>0.30303030303030304</v>
      </c>
      <c r="AF1644" s="51">
        <f t="shared" si="163"/>
        <v>2.7900312808705068E-2</v>
      </c>
      <c r="AG1644" s="51">
        <f t="shared" si="162"/>
        <v>8.4621118861732507E-3</v>
      </c>
    </row>
    <row r="1645" spans="1:33">
      <c r="A1645" s="12">
        <v>40512</v>
      </c>
      <c r="B1645" s="14">
        <v>10070.31</v>
      </c>
      <c r="C1645" s="14">
        <v>10101.42</v>
      </c>
      <c r="D1645" s="14">
        <v>9937.0400000000009</v>
      </c>
      <c r="E1645" s="15">
        <v>9937.0400000000009</v>
      </c>
      <c r="F1645" s="19">
        <f t="shared" si="158"/>
        <v>-1.9014716656066484</v>
      </c>
      <c r="G1645" s="19"/>
      <c r="H1645" s="19"/>
      <c r="I1645" s="19"/>
      <c r="J1645" s="19"/>
      <c r="K1645" s="19"/>
      <c r="L1645" s="19"/>
      <c r="M1645" s="19"/>
      <c r="N1645" s="51">
        <f t="shared" si="159"/>
        <v>-6.8447846084170916</v>
      </c>
      <c r="O1645" s="51">
        <f t="shared" si="160"/>
        <v>12.996100119747855</v>
      </c>
      <c r="Q1645" s="12">
        <v>40512</v>
      </c>
      <c r="R1645" s="5">
        <v>3305</v>
      </c>
      <c r="S1645" s="5">
        <v>3330</v>
      </c>
      <c r="T1645" s="5">
        <v>3220</v>
      </c>
      <c r="U1645" s="5">
        <v>3220</v>
      </c>
      <c r="V1645" s="5">
        <v>18718700</v>
      </c>
      <c r="W1645" s="3">
        <v>3220</v>
      </c>
      <c r="X1645" s="19">
        <f t="shared" si="161"/>
        <v>-2.4844720496894408</v>
      </c>
      <c r="AF1645" s="51">
        <f t="shared" si="163"/>
        <v>-15.330697075084569</v>
      </c>
      <c r="AG1645" s="51">
        <f t="shared" si="162"/>
        <v>38.084582859056539</v>
      </c>
    </row>
    <row r="1646" spans="1:33">
      <c r="A1646" s="12">
        <v>40513</v>
      </c>
      <c r="B1646" s="14">
        <v>9939.7999999999993</v>
      </c>
      <c r="C1646" s="14">
        <v>9988.0499999999993</v>
      </c>
      <c r="D1646" s="14">
        <v>9918.5499999999993</v>
      </c>
      <c r="E1646" s="15">
        <v>9988.0499999999993</v>
      </c>
      <c r="F1646" s="19">
        <f t="shared" si="158"/>
        <v>0.51071029880705854</v>
      </c>
      <c r="G1646" s="19"/>
      <c r="H1646" s="19"/>
      <c r="I1646" s="19"/>
      <c r="J1646" s="19"/>
      <c r="K1646" s="19"/>
      <c r="L1646" s="19"/>
      <c r="M1646" s="19"/>
      <c r="N1646" s="51">
        <f t="shared" si="159"/>
        <v>0.13539724889357688</v>
      </c>
      <c r="O1646" s="51">
        <f t="shared" si="160"/>
        <v>6.9525873431621907E-2</v>
      </c>
      <c r="Q1646" s="12">
        <v>40513</v>
      </c>
      <c r="R1646" s="5">
        <v>3250</v>
      </c>
      <c r="S1646" s="5">
        <v>3315</v>
      </c>
      <c r="T1646" s="5">
        <v>3240</v>
      </c>
      <c r="U1646" s="5">
        <v>3310</v>
      </c>
      <c r="V1646" s="5">
        <v>12091800</v>
      </c>
      <c r="W1646" s="3">
        <v>3310</v>
      </c>
      <c r="X1646" s="19">
        <f t="shared" si="161"/>
        <v>2.7190332326283988</v>
      </c>
      <c r="AF1646" s="51">
        <f t="shared" si="163"/>
        <v>20.10813821584351</v>
      </c>
      <c r="AG1646" s="51">
        <f t="shared" si="162"/>
        <v>54.680080969418576</v>
      </c>
    </row>
    <row r="1647" spans="1:33">
      <c r="A1647" s="12">
        <v>40514</v>
      </c>
      <c r="B1647" s="14">
        <v>10151.15</v>
      </c>
      <c r="C1647" s="14">
        <v>10187.59</v>
      </c>
      <c r="D1647" s="14">
        <v>10143.08</v>
      </c>
      <c r="E1647" s="15">
        <v>10168.52</v>
      </c>
      <c r="F1647" s="19">
        <f t="shared" si="158"/>
        <v>1.7747912183877415</v>
      </c>
      <c r="G1647" s="19"/>
      <c r="H1647" s="19"/>
      <c r="I1647" s="19"/>
      <c r="J1647" s="19"/>
      <c r="K1647" s="19"/>
      <c r="L1647" s="19"/>
      <c r="M1647" s="19"/>
      <c r="N1647" s="51">
        <f t="shared" si="159"/>
        <v>5.6167464137609642</v>
      </c>
      <c r="O1647" s="51">
        <f t="shared" si="160"/>
        <v>9.9841957895559261</v>
      </c>
      <c r="Q1647" s="12">
        <v>40514</v>
      </c>
      <c r="R1647" s="5">
        <v>3325</v>
      </c>
      <c r="S1647" s="5">
        <v>3335</v>
      </c>
      <c r="T1647" s="5">
        <v>3260</v>
      </c>
      <c r="U1647" s="5">
        <v>3290</v>
      </c>
      <c r="V1647" s="5">
        <v>18245100</v>
      </c>
      <c r="W1647" s="3">
        <v>3290</v>
      </c>
      <c r="X1647" s="19">
        <f t="shared" si="161"/>
        <v>-0.60790273556231</v>
      </c>
      <c r="AF1647" s="51">
        <f t="shared" si="163"/>
        <v>-0.22435110398627781</v>
      </c>
      <c r="AG1647" s="51">
        <f t="shared" si="162"/>
        <v>0.13632356911788709</v>
      </c>
    </row>
    <row r="1648" spans="1:33">
      <c r="A1648" s="12">
        <v>40515</v>
      </c>
      <c r="B1648" s="14">
        <v>10231.780000000001</v>
      </c>
      <c r="C1648" s="5">
        <v>10254</v>
      </c>
      <c r="D1648" s="14">
        <v>10154.99</v>
      </c>
      <c r="E1648" s="15">
        <v>10178.32</v>
      </c>
      <c r="F1648" s="19">
        <f t="shared" si="158"/>
        <v>9.6283080115375355E-2</v>
      </c>
      <c r="G1648" s="19"/>
      <c r="H1648" s="19"/>
      <c r="I1648" s="19"/>
      <c r="J1648" s="19"/>
      <c r="K1648" s="19"/>
      <c r="L1648" s="19"/>
      <c r="M1648" s="19"/>
      <c r="N1648" s="51">
        <f t="shared" si="159"/>
        <v>9.7230706271665083E-4</v>
      </c>
      <c r="O1648" s="51">
        <f t="shared" si="160"/>
        <v>9.6324756662992416E-5</v>
      </c>
      <c r="Q1648" s="12">
        <v>40515</v>
      </c>
      <c r="R1648" s="5">
        <v>3320</v>
      </c>
      <c r="S1648" s="5">
        <v>3335</v>
      </c>
      <c r="T1648" s="5">
        <v>3260</v>
      </c>
      <c r="U1648" s="5">
        <v>3275</v>
      </c>
      <c r="V1648" s="5">
        <v>11617200</v>
      </c>
      <c r="W1648" s="3">
        <v>3275</v>
      </c>
      <c r="X1648" s="19">
        <f t="shared" si="161"/>
        <v>-0.45801526717557256</v>
      </c>
      <c r="AF1648" s="51">
        <f t="shared" si="163"/>
        <v>-9.5913084133328635E-2</v>
      </c>
      <c r="AG1648" s="51">
        <f t="shared" si="162"/>
        <v>4.390397154643224E-2</v>
      </c>
    </row>
    <row r="1649" spans="1:33">
      <c r="A1649" s="12">
        <v>40518</v>
      </c>
      <c r="B1649" s="14">
        <v>10175.23</v>
      </c>
      <c r="C1649" s="14">
        <v>10179.82</v>
      </c>
      <c r="D1649" s="14">
        <v>10143.58</v>
      </c>
      <c r="E1649" s="15">
        <v>10167.23</v>
      </c>
      <c r="F1649" s="19">
        <f t="shared" si="158"/>
        <v>-0.10907592333408556</v>
      </c>
      <c r="G1649" s="19"/>
      <c r="H1649" s="19"/>
      <c r="I1649" s="19"/>
      <c r="J1649" s="19"/>
      <c r="K1649" s="19"/>
      <c r="L1649" s="19"/>
      <c r="M1649" s="19"/>
      <c r="N1649" s="51">
        <f t="shared" si="159"/>
        <v>-1.2008437120511329E-3</v>
      </c>
      <c r="O1649" s="51">
        <f t="shared" si="160"/>
        <v>1.2763858602026515E-4</v>
      </c>
      <c r="Q1649" s="12">
        <v>40518</v>
      </c>
      <c r="R1649" s="5">
        <v>3280</v>
      </c>
      <c r="S1649" s="5">
        <v>3290</v>
      </c>
      <c r="T1649" s="5">
        <v>3265</v>
      </c>
      <c r="U1649" s="5">
        <v>3275</v>
      </c>
      <c r="V1649" s="5">
        <v>7764400</v>
      </c>
      <c r="W1649" s="3">
        <v>3275</v>
      </c>
      <c r="X1649" s="19">
        <f t="shared" si="161"/>
        <v>0</v>
      </c>
      <c r="AF1649" s="51">
        <f t="shared" si="163"/>
        <v>1.9205286566845341E-11</v>
      </c>
      <c r="AG1649" s="51">
        <f t="shared" si="162"/>
        <v>5.1431326109964725E-15</v>
      </c>
    </row>
    <row r="1650" spans="1:33">
      <c r="A1650" s="12">
        <v>40519</v>
      </c>
      <c r="B1650" s="14">
        <v>10152.92</v>
      </c>
      <c r="C1650" s="14">
        <v>10167.1</v>
      </c>
      <c r="D1650" s="14">
        <v>10094.41</v>
      </c>
      <c r="E1650" s="15">
        <v>10141.1</v>
      </c>
      <c r="F1650" s="19">
        <f t="shared" si="158"/>
        <v>-0.25766435593771086</v>
      </c>
      <c r="G1650" s="19"/>
      <c r="H1650" s="19"/>
      <c r="I1650" s="19"/>
      <c r="J1650" s="19"/>
      <c r="K1650" s="19"/>
      <c r="L1650" s="19"/>
      <c r="M1650" s="19"/>
      <c r="N1650" s="51">
        <f t="shared" si="159"/>
        <v>-1.6557818885190975E-2</v>
      </c>
      <c r="O1650" s="51">
        <f t="shared" si="160"/>
        <v>4.2202434428962859E-3</v>
      </c>
      <c r="Q1650" s="12">
        <v>40519</v>
      </c>
      <c r="R1650" s="5">
        <v>3285</v>
      </c>
      <c r="S1650" s="5">
        <v>3285</v>
      </c>
      <c r="T1650" s="5">
        <v>3235</v>
      </c>
      <c r="U1650" s="5">
        <v>3255</v>
      </c>
      <c r="V1650" s="5">
        <v>9499000</v>
      </c>
      <c r="W1650" s="3">
        <v>3255</v>
      </c>
      <c r="X1650" s="19">
        <f t="shared" si="161"/>
        <v>-0.61443932411674351</v>
      </c>
      <c r="AF1650" s="51">
        <f t="shared" si="163"/>
        <v>-0.2316695924568106</v>
      </c>
      <c r="AG1650" s="51">
        <f t="shared" si="162"/>
        <v>0.14228486721099226</v>
      </c>
    </row>
    <row r="1651" spans="1:33">
      <c r="A1651" s="12">
        <v>40520</v>
      </c>
      <c r="B1651" s="14">
        <v>10200.16</v>
      </c>
      <c r="C1651" s="14">
        <v>10258.9</v>
      </c>
      <c r="D1651" s="14">
        <v>10184.32</v>
      </c>
      <c r="E1651" s="15">
        <v>10232.33</v>
      </c>
      <c r="F1651" s="19">
        <f t="shared" si="158"/>
        <v>0.89158578740130123</v>
      </c>
      <c r="G1651" s="19"/>
      <c r="H1651" s="19"/>
      <c r="I1651" s="19"/>
      <c r="J1651" s="19"/>
      <c r="K1651" s="19"/>
      <c r="L1651" s="19"/>
      <c r="M1651" s="19"/>
      <c r="N1651" s="51">
        <f t="shared" si="159"/>
        <v>0.71540679419384912</v>
      </c>
      <c r="O1651" s="51">
        <f t="shared" si="160"/>
        <v>0.63983905753035386</v>
      </c>
      <c r="Q1651" s="12">
        <v>40520</v>
      </c>
      <c r="R1651" s="5">
        <v>3265</v>
      </c>
      <c r="S1651" s="5">
        <v>3280</v>
      </c>
      <c r="T1651" s="5">
        <v>3250</v>
      </c>
      <c r="U1651" s="5">
        <v>3280</v>
      </c>
      <c r="V1651" s="5">
        <v>7800700</v>
      </c>
      <c r="W1651" s="3">
        <v>3280</v>
      </c>
      <c r="X1651" s="19">
        <f t="shared" si="161"/>
        <v>0.76219512195121952</v>
      </c>
      <c r="AF1651" s="51">
        <f t="shared" si="163"/>
        <v>0.44325759262504649</v>
      </c>
      <c r="AG1651" s="51">
        <f t="shared" si="162"/>
        <v>0.33796747825447976</v>
      </c>
    </row>
    <row r="1652" spans="1:33">
      <c r="A1652" s="12">
        <v>40521</v>
      </c>
      <c r="B1652" s="14">
        <v>10277.870000000001</v>
      </c>
      <c r="C1652" s="14">
        <v>10298.25</v>
      </c>
      <c r="D1652" s="14">
        <v>10240.11</v>
      </c>
      <c r="E1652" s="15">
        <v>10285.879999999999</v>
      </c>
      <c r="F1652" s="19">
        <f t="shared" si="158"/>
        <v>0.52061661228790612</v>
      </c>
      <c r="G1652" s="19"/>
      <c r="H1652" s="19"/>
      <c r="I1652" s="19"/>
      <c r="J1652" s="19"/>
      <c r="K1652" s="19"/>
      <c r="L1652" s="19"/>
      <c r="M1652" s="19"/>
      <c r="N1652" s="51">
        <f t="shared" si="159"/>
        <v>0.14338561545877207</v>
      </c>
      <c r="O1652" s="51">
        <f t="shared" si="160"/>
        <v>7.5048286299912365E-2</v>
      </c>
      <c r="Q1652" s="12">
        <v>40521</v>
      </c>
      <c r="R1652" s="5">
        <v>3290</v>
      </c>
      <c r="S1652" s="5">
        <v>3305</v>
      </c>
      <c r="T1652" s="5">
        <v>3265</v>
      </c>
      <c r="U1652" s="5">
        <v>3275</v>
      </c>
      <c r="V1652" s="5">
        <v>8077100</v>
      </c>
      <c r="W1652" s="3">
        <v>3275</v>
      </c>
      <c r="X1652" s="19">
        <f t="shared" si="161"/>
        <v>-0.15267175572519084</v>
      </c>
      <c r="AF1652" s="51">
        <f t="shared" si="163"/>
        <v>-3.5398816118166554E-3</v>
      </c>
      <c r="AG1652" s="51">
        <f t="shared" si="162"/>
        <v>5.3949196838965743E-4</v>
      </c>
    </row>
    <row r="1653" spans="1:33">
      <c r="A1653" s="12">
        <v>40522</v>
      </c>
      <c r="B1653" s="14">
        <v>10373.700000000001</v>
      </c>
      <c r="C1653" s="14">
        <v>10373.700000000001</v>
      </c>
      <c r="D1653" s="14">
        <v>10194.27</v>
      </c>
      <c r="E1653" s="15">
        <v>10211.950000000001</v>
      </c>
      <c r="F1653" s="19">
        <f t="shared" si="158"/>
        <v>-0.72395575771521081</v>
      </c>
      <c r="G1653" s="19"/>
      <c r="H1653" s="19"/>
      <c r="I1653" s="19"/>
      <c r="J1653" s="19"/>
      <c r="K1653" s="19"/>
      <c r="L1653" s="19"/>
      <c r="M1653" s="19"/>
      <c r="N1653" s="51">
        <f t="shared" si="159"/>
        <v>-0.37507146361057531</v>
      </c>
      <c r="O1653" s="51">
        <f t="shared" si="160"/>
        <v>0.27049050885605425</v>
      </c>
      <c r="Q1653" s="12">
        <v>40522</v>
      </c>
      <c r="R1653" s="5">
        <v>3260</v>
      </c>
      <c r="S1653" s="5">
        <v>3265</v>
      </c>
      <c r="T1653" s="5">
        <v>3220</v>
      </c>
      <c r="U1653" s="5">
        <v>3230</v>
      </c>
      <c r="V1653" s="5">
        <v>16347600</v>
      </c>
      <c r="W1653" s="3">
        <v>3230</v>
      </c>
      <c r="X1653" s="19">
        <f t="shared" si="161"/>
        <v>-1.393188854489164</v>
      </c>
      <c r="AF1653" s="51">
        <f t="shared" si="163"/>
        <v>-2.7025859269042236</v>
      </c>
      <c r="AG1653" s="51">
        <f t="shared" si="162"/>
        <v>3.7644888452205256</v>
      </c>
    </row>
    <row r="1654" spans="1:33">
      <c r="A1654" s="12">
        <v>40525</v>
      </c>
      <c r="B1654" s="14">
        <v>10212.52</v>
      </c>
      <c r="C1654" s="14">
        <v>10293.89</v>
      </c>
      <c r="D1654" s="14">
        <v>10199.73</v>
      </c>
      <c r="E1654" s="15">
        <v>10293.89</v>
      </c>
      <c r="F1654" s="19">
        <f t="shared" si="158"/>
        <v>0.79600617453653277</v>
      </c>
      <c r="G1654" s="19"/>
      <c r="H1654" s="19"/>
      <c r="I1654" s="19"/>
      <c r="J1654" s="19"/>
      <c r="K1654" s="19"/>
      <c r="L1654" s="19"/>
      <c r="M1654" s="19"/>
      <c r="N1654" s="51">
        <f t="shared" si="159"/>
        <v>0.50968288063121381</v>
      </c>
      <c r="O1654" s="51">
        <f t="shared" si="160"/>
        <v>0.40713027213579134</v>
      </c>
      <c r="Q1654" s="12">
        <v>40525</v>
      </c>
      <c r="R1654" s="5">
        <v>3230</v>
      </c>
      <c r="S1654" s="5">
        <v>3255</v>
      </c>
      <c r="T1654" s="5">
        <v>3220</v>
      </c>
      <c r="U1654" s="5">
        <v>3250</v>
      </c>
      <c r="V1654" s="5">
        <v>6423600</v>
      </c>
      <c r="W1654" s="3">
        <v>3250</v>
      </c>
      <c r="X1654" s="19">
        <f t="shared" si="161"/>
        <v>0.61538461538461542</v>
      </c>
      <c r="AF1654" s="51">
        <f t="shared" si="163"/>
        <v>0.23334943746711567</v>
      </c>
      <c r="AG1654" s="51">
        <f t="shared" si="162"/>
        <v>0.14366214428121035</v>
      </c>
    </row>
    <row r="1655" spans="1:33">
      <c r="A1655" s="12">
        <v>40526</v>
      </c>
      <c r="B1655" s="14">
        <v>10272.700000000001</v>
      </c>
      <c r="C1655" s="14">
        <v>10319.24</v>
      </c>
      <c r="D1655" s="14">
        <v>10267.219999999999</v>
      </c>
      <c r="E1655" s="15">
        <v>10316.77</v>
      </c>
      <c r="F1655" s="19">
        <f t="shared" si="158"/>
        <v>0.22177483844266196</v>
      </c>
      <c r="G1655" s="19"/>
      <c r="H1655" s="19"/>
      <c r="I1655" s="19"/>
      <c r="J1655" s="19"/>
      <c r="K1655" s="19"/>
      <c r="L1655" s="19"/>
      <c r="M1655" s="19"/>
      <c r="N1655" s="51">
        <f t="shared" si="159"/>
        <v>1.1323931465140612E-2</v>
      </c>
      <c r="O1655" s="51">
        <f t="shared" si="160"/>
        <v>2.5429021149586777E-3</v>
      </c>
      <c r="Q1655" s="12">
        <v>40526</v>
      </c>
      <c r="R1655" s="5">
        <v>3240</v>
      </c>
      <c r="S1655" s="5">
        <v>3265</v>
      </c>
      <c r="T1655" s="5">
        <v>3235</v>
      </c>
      <c r="U1655" s="5">
        <v>3260</v>
      </c>
      <c r="V1655" s="5">
        <v>6430400</v>
      </c>
      <c r="W1655" s="3">
        <v>3260</v>
      </c>
      <c r="X1655" s="19">
        <f t="shared" si="161"/>
        <v>0.30674846625766872</v>
      </c>
      <c r="AF1655" s="51">
        <f t="shared" si="163"/>
        <v>2.8939041844183819E-2</v>
      </c>
      <c r="AG1655" s="51">
        <f t="shared" si="162"/>
        <v>8.8847565110838946E-3</v>
      </c>
    </row>
    <row r="1656" spans="1:33">
      <c r="A1656" s="12">
        <v>40527</v>
      </c>
      <c r="B1656" s="14">
        <v>10338.14</v>
      </c>
      <c r="C1656" s="14">
        <v>10340.69</v>
      </c>
      <c r="D1656" s="14">
        <v>10282.85</v>
      </c>
      <c r="E1656" s="15">
        <v>10309.780000000001</v>
      </c>
      <c r="F1656" s="19">
        <f t="shared" si="158"/>
        <v>-6.7799700866553708E-2</v>
      </c>
      <c r="G1656" s="19"/>
      <c r="H1656" s="19"/>
      <c r="I1656" s="19"/>
      <c r="J1656" s="19"/>
      <c r="K1656" s="19"/>
      <c r="L1656" s="19"/>
      <c r="M1656" s="19"/>
      <c r="N1656" s="51">
        <f t="shared" si="159"/>
        <v>-2.7480925401669477E-4</v>
      </c>
      <c r="O1656" s="51">
        <f t="shared" si="160"/>
        <v>1.7866595466823993E-5</v>
      </c>
      <c r="Q1656" s="12">
        <v>40527</v>
      </c>
      <c r="R1656" s="5">
        <v>3305</v>
      </c>
      <c r="S1656" s="5">
        <v>3310</v>
      </c>
      <c r="T1656" s="5">
        <v>3285</v>
      </c>
      <c r="U1656" s="5">
        <v>3290</v>
      </c>
      <c r="V1656" s="5">
        <v>10177300</v>
      </c>
      <c r="W1656" s="3">
        <v>3290</v>
      </c>
      <c r="X1656" s="19">
        <f t="shared" si="161"/>
        <v>0.91185410334346495</v>
      </c>
      <c r="AF1656" s="51">
        <f t="shared" si="163"/>
        <v>0.75885474017811683</v>
      </c>
      <c r="AG1656" s="51">
        <f t="shared" si="162"/>
        <v>0.69216802826822377</v>
      </c>
    </row>
    <row r="1657" spans="1:33">
      <c r="A1657" s="12">
        <v>40528</v>
      </c>
      <c r="B1657" s="14">
        <v>10297.549999999999</v>
      </c>
      <c r="C1657" s="14">
        <v>10347.39</v>
      </c>
      <c r="D1657" s="14">
        <v>10282.540000000001</v>
      </c>
      <c r="E1657" s="15">
        <v>10311.290000000001</v>
      </c>
      <c r="F1657" s="19">
        <f t="shared" si="158"/>
        <v>1.464414248847834E-2</v>
      </c>
      <c r="G1657" s="19"/>
      <c r="H1657" s="19"/>
      <c r="I1657" s="19"/>
      <c r="J1657" s="19"/>
      <c r="K1657" s="19"/>
      <c r="L1657" s="19"/>
      <c r="M1657" s="19"/>
      <c r="N1657" s="51">
        <f t="shared" si="159"/>
        <v>5.2946903724147096E-6</v>
      </c>
      <c r="O1657" s="51">
        <f t="shared" si="160"/>
        <v>9.2282798789684292E-8</v>
      </c>
      <c r="Q1657" s="12">
        <v>40528</v>
      </c>
      <c r="R1657" s="5">
        <v>3295</v>
      </c>
      <c r="S1657" s="5">
        <v>3305</v>
      </c>
      <c r="T1657" s="5">
        <v>3275</v>
      </c>
      <c r="U1657" s="5">
        <v>3285</v>
      </c>
      <c r="V1657" s="5">
        <v>5080500</v>
      </c>
      <c r="W1657" s="3">
        <v>3285</v>
      </c>
      <c r="X1657" s="19">
        <f t="shared" si="161"/>
        <v>-0.15220700152207001</v>
      </c>
      <c r="AF1657" s="51">
        <f t="shared" si="163"/>
        <v>-3.5075957767941538E-3</v>
      </c>
      <c r="AG1657" s="51">
        <f t="shared" si="162"/>
        <v>5.329413094657152E-4</v>
      </c>
    </row>
    <row r="1658" spans="1:33">
      <c r="A1658" s="12">
        <v>40529</v>
      </c>
      <c r="B1658" s="14">
        <v>10307.17</v>
      </c>
      <c r="C1658" s="14">
        <v>10327.42</v>
      </c>
      <c r="D1658" s="14">
        <v>10280.799999999999</v>
      </c>
      <c r="E1658" s="15">
        <v>10303.83</v>
      </c>
      <c r="F1658" s="19">
        <f t="shared" si="158"/>
        <v>-7.2400262814904234E-2</v>
      </c>
      <c r="G1658" s="19"/>
      <c r="H1658" s="19"/>
      <c r="I1658" s="19"/>
      <c r="J1658" s="19"/>
      <c r="K1658" s="19"/>
      <c r="L1658" s="19"/>
      <c r="M1658" s="19"/>
      <c r="N1658" s="51">
        <f t="shared" si="159"/>
        <v>-3.3737295870162433E-4</v>
      </c>
      <c r="O1658" s="51">
        <f t="shared" si="160"/>
        <v>2.3486250740667963E-5</v>
      </c>
      <c r="Q1658" s="12">
        <v>40529</v>
      </c>
      <c r="R1658" s="5">
        <v>3265</v>
      </c>
      <c r="S1658" s="5">
        <v>3275</v>
      </c>
      <c r="T1658" s="5">
        <v>3230</v>
      </c>
      <c r="U1658" s="5">
        <v>3255</v>
      </c>
      <c r="V1658" s="5">
        <v>7970900</v>
      </c>
      <c r="W1658" s="3">
        <v>3255</v>
      </c>
      <c r="X1658" s="19">
        <f t="shared" si="161"/>
        <v>-0.92165898617511521</v>
      </c>
      <c r="AF1658" s="51">
        <f t="shared" si="163"/>
        <v>-0.78222585004936462</v>
      </c>
      <c r="AG1658" s="51">
        <f t="shared" si="162"/>
        <v>0.72073600559055984</v>
      </c>
    </row>
    <row r="1659" spans="1:33">
      <c r="A1659" s="12">
        <v>40532</v>
      </c>
      <c r="B1659" s="14">
        <v>10296.549999999999</v>
      </c>
      <c r="C1659" s="14">
        <v>10301.15</v>
      </c>
      <c r="D1659" s="14">
        <v>10182.74</v>
      </c>
      <c r="E1659" s="15">
        <v>10216.41</v>
      </c>
      <c r="F1659" s="19">
        <f t="shared" si="158"/>
        <v>-0.85568218190147094</v>
      </c>
      <c r="G1659" s="19"/>
      <c r="H1659" s="19"/>
      <c r="I1659" s="19"/>
      <c r="J1659" s="19"/>
      <c r="K1659" s="19"/>
      <c r="L1659" s="19"/>
      <c r="M1659" s="19"/>
      <c r="N1659" s="51">
        <f t="shared" si="159"/>
        <v>-0.62042570480854253</v>
      </c>
      <c r="O1659" s="51">
        <f t="shared" si="160"/>
        <v>0.52915923140679866</v>
      </c>
      <c r="Q1659" s="12">
        <v>40532</v>
      </c>
      <c r="R1659" s="5">
        <v>3245</v>
      </c>
      <c r="S1659" s="5">
        <v>3255</v>
      </c>
      <c r="T1659" s="5">
        <v>3210</v>
      </c>
      <c r="U1659" s="5">
        <v>3230</v>
      </c>
      <c r="V1659" s="5">
        <v>5965000</v>
      </c>
      <c r="W1659" s="3">
        <v>3230</v>
      </c>
      <c r="X1659" s="19">
        <f t="shared" si="161"/>
        <v>-0.77399380804953566</v>
      </c>
      <c r="AF1659" s="51">
        <f t="shared" si="163"/>
        <v>-0.4631925763239037</v>
      </c>
      <c r="AG1659" s="51">
        <f t="shared" si="162"/>
        <v>0.35838414407752073</v>
      </c>
    </row>
    <row r="1660" spans="1:33">
      <c r="A1660" s="12">
        <v>40533</v>
      </c>
      <c r="B1660" s="14">
        <v>10277.14</v>
      </c>
      <c r="C1660" s="14">
        <v>10372.51</v>
      </c>
      <c r="D1660" s="14">
        <v>10266.290000000001</v>
      </c>
      <c r="E1660" s="15">
        <v>10370.530000000001</v>
      </c>
      <c r="F1660" s="19">
        <f t="shared" si="158"/>
        <v>1.4861342670046833</v>
      </c>
      <c r="G1660" s="19"/>
      <c r="H1660" s="19"/>
      <c r="I1660" s="19"/>
      <c r="J1660" s="19"/>
      <c r="K1660" s="19"/>
      <c r="L1660" s="19"/>
      <c r="M1660" s="19"/>
      <c r="N1660" s="51">
        <f t="shared" si="159"/>
        <v>3.3007573263779486</v>
      </c>
      <c r="O1660" s="51">
        <f t="shared" si="160"/>
        <v>4.9145617312018537</v>
      </c>
      <c r="Q1660" s="12">
        <v>40533</v>
      </c>
      <c r="R1660" s="5">
        <v>3240</v>
      </c>
      <c r="S1660" s="5">
        <v>3275</v>
      </c>
      <c r="T1660" s="5">
        <v>3235</v>
      </c>
      <c r="U1660" s="5">
        <v>3250</v>
      </c>
      <c r="V1660" s="5">
        <v>5608500</v>
      </c>
      <c r="W1660" s="3">
        <v>3250</v>
      </c>
      <c r="X1660" s="19">
        <f t="shared" si="161"/>
        <v>0.61538461538461542</v>
      </c>
      <c r="AF1660" s="51">
        <f t="shared" si="163"/>
        <v>0.23334943746711567</v>
      </c>
      <c r="AG1660" s="51">
        <f t="shared" si="162"/>
        <v>0.14366214428121035</v>
      </c>
    </row>
    <row r="1661" spans="1:33">
      <c r="A1661" s="12">
        <v>40534</v>
      </c>
      <c r="B1661" s="14">
        <v>10348.48</v>
      </c>
      <c r="C1661" s="14">
        <v>10394.219999999999</v>
      </c>
      <c r="D1661" s="14">
        <v>10327.6</v>
      </c>
      <c r="E1661" s="15">
        <v>10346.48</v>
      </c>
      <c r="F1661" s="19">
        <f t="shared" si="158"/>
        <v>-0.23244620392637005</v>
      </c>
      <c r="G1661" s="19"/>
      <c r="H1661" s="19"/>
      <c r="I1661" s="19"/>
      <c r="J1661" s="19"/>
      <c r="K1661" s="19"/>
      <c r="L1661" s="19"/>
      <c r="M1661" s="19"/>
      <c r="N1661" s="51">
        <f t="shared" si="159"/>
        <v>-1.2113285750378166E-2</v>
      </c>
      <c r="O1661" s="51">
        <f t="shared" si="160"/>
        <v>2.7819497622579262E-3</v>
      </c>
      <c r="Q1661" s="12">
        <v>40534</v>
      </c>
      <c r="R1661" s="5">
        <v>3250</v>
      </c>
      <c r="S1661" s="5">
        <v>3260</v>
      </c>
      <c r="T1661" s="5">
        <v>3220</v>
      </c>
      <c r="U1661" s="5">
        <v>3240</v>
      </c>
      <c r="V1661" s="5">
        <v>5385600</v>
      </c>
      <c r="W1661" s="3">
        <v>3240</v>
      </c>
      <c r="X1661" s="19">
        <f t="shared" si="161"/>
        <v>-0.30864197530864196</v>
      </c>
      <c r="AF1661" s="51">
        <f t="shared" si="163"/>
        <v>-2.9324729359137679E-2</v>
      </c>
      <c r="AG1661" s="51">
        <f t="shared" si="162"/>
        <v>9.0429892981312484E-3</v>
      </c>
    </row>
    <row r="1662" spans="1:33">
      <c r="A1662" s="12">
        <v>40536</v>
      </c>
      <c r="B1662" s="14">
        <v>10275.969999999999</v>
      </c>
      <c r="C1662" s="14">
        <v>10290.89</v>
      </c>
      <c r="D1662" s="14">
        <v>10264.06</v>
      </c>
      <c r="E1662" s="15">
        <v>10279.19</v>
      </c>
      <c r="F1662" s="19">
        <f t="shared" si="158"/>
        <v>-0.65462356469720917</v>
      </c>
      <c r="G1662" s="19"/>
      <c r="H1662" s="19"/>
      <c r="I1662" s="19"/>
      <c r="J1662" s="19"/>
      <c r="K1662" s="19"/>
      <c r="L1662" s="19"/>
      <c r="M1662" s="19"/>
      <c r="N1662" s="51">
        <f t="shared" si="159"/>
        <v>-0.27696176532574251</v>
      </c>
      <c r="O1662" s="51">
        <f t="shared" si="160"/>
        <v>0.18053431324736768</v>
      </c>
      <c r="Q1662" s="12">
        <v>40536</v>
      </c>
      <c r="R1662" s="5">
        <v>3240</v>
      </c>
      <c r="S1662" s="5">
        <v>3250</v>
      </c>
      <c r="T1662" s="5">
        <v>3200</v>
      </c>
      <c r="U1662" s="5">
        <v>3225</v>
      </c>
      <c r="V1662" s="5">
        <v>6319400</v>
      </c>
      <c r="W1662" s="3">
        <v>3225</v>
      </c>
      <c r="X1662" s="19">
        <f t="shared" si="161"/>
        <v>-0.46511627906976744</v>
      </c>
      <c r="AF1662" s="51">
        <f t="shared" si="163"/>
        <v>-0.10044637064019658</v>
      </c>
      <c r="AG1662" s="51">
        <f t="shared" si="162"/>
        <v>4.6692342845757934E-2</v>
      </c>
    </row>
    <row r="1663" spans="1:33">
      <c r="A1663" s="12">
        <v>40539</v>
      </c>
      <c r="B1663" s="14">
        <v>10292.84</v>
      </c>
      <c r="C1663" s="14">
        <v>10376.91</v>
      </c>
      <c r="D1663" s="14">
        <v>10292.84</v>
      </c>
      <c r="E1663" s="15">
        <v>10355.99</v>
      </c>
      <c r="F1663" s="19">
        <f t="shared" si="158"/>
        <v>0.74159978910755298</v>
      </c>
      <c r="G1663" s="19"/>
      <c r="H1663" s="19"/>
      <c r="I1663" s="19"/>
      <c r="J1663" s="19"/>
      <c r="K1663" s="19"/>
      <c r="L1663" s="19"/>
      <c r="M1663" s="19"/>
      <c r="N1663" s="51">
        <f t="shared" si="159"/>
        <v>0.41247037652756885</v>
      </c>
      <c r="O1663" s="51">
        <f t="shared" si="160"/>
        <v>0.30703674325514996</v>
      </c>
      <c r="Q1663" s="12">
        <v>40539</v>
      </c>
      <c r="R1663" s="5">
        <v>3220</v>
      </c>
      <c r="S1663" s="5">
        <v>3235</v>
      </c>
      <c r="T1663" s="5">
        <v>3210</v>
      </c>
      <c r="U1663" s="5">
        <v>3230</v>
      </c>
      <c r="V1663" s="5">
        <v>4294600</v>
      </c>
      <c r="W1663" s="3">
        <v>3230</v>
      </c>
      <c r="X1663" s="19">
        <f t="shared" si="161"/>
        <v>0.15479876160990713</v>
      </c>
      <c r="AF1663" s="51">
        <f t="shared" si="163"/>
        <v>3.7286743264807534E-3</v>
      </c>
      <c r="AG1663" s="51">
        <f t="shared" si="162"/>
        <v>5.7819269879657762E-4</v>
      </c>
    </row>
    <row r="1664" spans="1:33">
      <c r="A1664" s="12">
        <v>40540</v>
      </c>
      <c r="B1664" s="14">
        <v>10330.01</v>
      </c>
      <c r="C1664" s="14">
        <v>10340.84</v>
      </c>
      <c r="D1664" s="14">
        <v>10292.629999999999</v>
      </c>
      <c r="E1664" s="15">
        <v>10292.629999999999</v>
      </c>
      <c r="F1664" s="19">
        <f t="shared" si="158"/>
        <v>-0.61558610384324108</v>
      </c>
      <c r="G1664" s="19"/>
      <c r="H1664" s="19"/>
      <c r="I1664" s="19"/>
      <c r="J1664" s="19"/>
      <c r="K1664" s="19"/>
      <c r="L1664" s="19"/>
      <c r="M1664" s="19"/>
      <c r="N1664" s="51">
        <f t="shared" si="159"/>
        <v>-0.23012206422489626</v>
      </c>
      <c r="O1664" s="51">
        <f t="shared" si="160"/>
        <v>0.14101901647389878</v>
      </c>
      <c r="Q1664" s="12">
        <v>40540</v>
      </c>
      <c r="R1664" s="5">
        <v>3225</v>
      </c>
      <c r="S1664" s="5">
        <v>3235</v>
      </c>
      <c r="T1664" s="5">
        <v>3215</v>
      </c>
      <c r="U1664" s="5">
        <v>3225</v>
      </c>
      <c r="V1664" s="5">
        <v>2506600</v>
      </c>
      <c r="W1664" s="3">
        <v>3225</v>
      </c>
      <c r="X1664" s="19">
        <f t="shared" si="161"/>
        <v>-0.15503875968992248</v>
      </c>
      <c r="AF1664" s="51">
        <f t="shared" si="163"/>
        <v>-3.7073914626758347E-3</v>
      </c>
      <c r="AG1664" s="51">
        <f t="shared" si="162"/>
        <v>5.7379654295069591E-4</v>
      </c>
    </row>
    <row r="1665" spans="1:33">
      <c r="A1665" s="12">
        <v>40541</v>
      </c>
      <c r="B1665" s="14">
        <v>10282.84</v>
      </c>
      <c r="C1665" s="14">
        <v>10344.540000000001</v>
      </c>
      <c r="D1665" s="14">
        <v>10276.61</v>
      </c>
      <c r="E1665" s="15">
        <v>10344.540000000001</v>
      </c>
      <c r="F1665" s="19">
        <f t="shared" si="158"/>
        <v>0.50181061700183549</v>
      </c>
      <c r="G1665" s="19"/>
      <c r="H1665" s="19"/>
      <c r="I1665" s="19"/>
      <c r="J1665" s="19"/>
      <c r="K1665" s="19"/>
      <c r="L1665" s="19"/>
      <c r="M1665" s="19"/>
      <c r="N1665" s="51">
        <f t="shared" si="159"/>
        <v>0.12847861715293782</v>
      </c>
      <c r="O1665" s="51">
        <f t="shared" si="160"/>
        <v>6.4829768589631534E-2</v>
      </c>
      <c r="Q1665" s="12">
        <v>40541</v>
      </c>
      <c r="R1665" s="5">
        <v>3225</v>
      </c>
      <c r="S1665" s="5">
        <v>3250</v>
      </c>
      <c r="T1665" s="5">
        <v>3220</v>
      </c>
      <c r="U1665" s="5">
        <v>3250</v>
      </c>
      <c r="V1665" s="5">
        <v>4037600</v>
      </c>
      <c r="W1665" s="3">
        <v>3250</v>
      </c>
      <c r="X1665" s="19">
        <f t="shared" si="161"/>
        <v>0.76923076923076927</v>
      </c>
      <c r="AF1665" s="51">
        <f t="shared" si="163"/>
        <v>0.45564168178506093</v>
      </c>
      <c r="AG1665" s="51">
        <f t="shared" si="162"/>
        <v>0.3506156211922169</v>
      </c>
    </row>
    <row r="1666" spans="1:33">
      <c r="A1666" s="12">
        <v>40542</v>
      </c>
      <c r="B1666" s="14">
        <v>10303.129999999999</v>
      </c>
      <c r="C1666" s="14">
        <v>10315.469999999999</v>
      </c>
      <c r="D1666" s="14">
        <v>10209.93</v>
      </c>
      <c r="E1666" s="15">
        <v>10228.92</v>
      </c>
      <c r="F1666" s="19">
        <f t="shared" si="158"/>
        <v>-1.1303246090496437</v>
      </c>
      <c r="G1666" s="19"/>
      <c r="H1666" s="19"/>
      <c r="I1666" s="19"/>
      <c r="J1666" s="19"/>
      <c r="K1666" s="19"/>
      <c r="L1666" s="19"/>
      <c r="M1666" s="19"/>
      <c r="N1666" s="51">
        <f t="shared" si="159"/>
        <v>-1.4334918488098183</v>
      </c>
      <c r="O1666" s="51">
        <f t="shared" si="160"/>
        <v>1.6163185989448521</v>
      </c>
      <c r="Q1666" s="12">
        <v>40542</v>
      </c>
      <c r="R1666" s="5">
        <v>3240</v>
      </c>
      <c r="S1666" s="5">
        <v>3245</v>
      </c>
      <c r="T1666" s="5">
        <v>3220</v>
      </c>
      <c r="U1666" s="5">
        <v>3220</v>
      </c>
      <c r="V1666" s="5">
        <v>3845600</v>
      </c>
      <c r="W1666" s="3">
        <v>3220</v>
      </c>
      <c r="X1666" s="19">
        <f t="shared" si="161"/>
        <v>-0.93167701863354035</v>
      </c>
      <c r="AF1666" s="51">
        <f t="shared" si="163"/>
        <v>-0.80801904888497966</v>
      </c>
      <c r="AG1666" s="51">
        <f t="shared" si="162"/>
        <v>0.75259639277764023</v>
      </c>
    </row>
    <row r="1667" spans="1:33">
      <c r="A1667" s="12">
        <v>40547</v>
      </c>
      <c r="B1667" s="14">
        <v>10352.19</v>
      </c>
      <c r="C1667" s="14">
        <v>10409.17</v>
      </c>
      <c r="D1667" s="14">
        <v>10321.280000000001</v>
      </c>
      <c r="E1667" s="15">
        <v>10398.1</v>
      </c>
      <c r="F1667" s="19">
        <f t="shared" si="158"/>
        <v>1.6270280147334635</v>
      </c>
      <c r="G1667" s="19"/>
      <c r="H1667" s="19"/>
      <c r="I1667" s="19"/>
      <c r="J1667" s="19"/>
      <c r="K1667" s="19"/>
      <c r="L1667" s="19"/>
      <c r="M1667" s="19"/>
      <c r="N1667" s="51">
        <f t="shared" si="159"/>
        <v>4.3292581007757347</v>
      </c>
      <c r="O1667" s="51">
        <f t="shared" si="160"/>
        <v>7.0558819211142518</v>
      </c>
      <c r="Q1667" s="12">
        <v>40547</v>
      </c>
      <c r="R1667" s="5">
        <v>3250</v>
      </c>
      <c r="S1667" s="5">
        <v>3270</v>
      </c>
      <c r="T1667" s="5">
        <v>3240</v>
      </c>
      <c r="U1667" s="5">
        <v>3265</v>
      </c>
      <c r="V1667" s="5">
        <v>5281700</v>
      </c>
      <c r="W1667" s="3">
        <v>3265</v>
      </c>
      <c r="X1667" s="19">
        <f t="shared" si="161"/>
        <v>1.3782542113323124</v>
      </c>
      <c r="AF1667" s="51">
        <f t="shared" si="163"/>
        <v>2.6196369827369059</v>
      </c>
      <c r="AG1667" s="51">
        <f t="shared" si="162"/>
        <v>3.6112272365197589</v>
      </c>
    </row>
    <row r="1668" spans="1:33">
      <c r="A1668" s="12">
        <v>40548</v>
      </c>
      <c r="B1668" s="14">
        <v>10387.950000000001</v>
      </c>
      <c r="C1668" s="14">
        <v>10413.450000000001</v>
      </c>
      <c r="D1668" s="14">
        <v>10358.01</v>
      </c>
      <c r="E1668" s="15">
        <v>10380.77</v>
      </c>
      <c r="F1668" s="19">
        <f t="shared" si="158"/>
        <v>-0.1669432999671501</v>
      </c>
      <c r="G1668" s="19"/>
      <c r="H1668" s="19"/>
      <c r="I1668" s="19"/>
      <c r="J1668" s="19"/>
      <c r="K1668" s="19"/>
      <c r="L1668" s="19"/>
      <c r="M1668" s="19"/>
      <c r="N1668" s="51">
        <f t="shared" si="159"/>
        <v>-4.4237157146873006E-3</v>
      </c>
      <c r="O1668" s="51">
        <f t="shared" si="160"/>
        <v>7.2618891112761379E-4</v>
      </c>
      <c r="Q1668" s="12">
        <v>40548</v>
      </c>
      <c r="R1668" s="5">
        <v>3295</v>
      </c>
      <c r="S1668" s="5">
        <v>3310</v>
      </c>
      <c r="T1668" s="5">
        <v>3285</v>
      </c>
      <c r="U1668" s="5">
        <v>3295</v>
      </c>
      <c r="V1668" s="5">
        <v>6381300</v>
      </c>
      <c r="W1668" s="3">
        <v>3295</v>
      </c>
      <c r="X1668" s="19">
        <f t="shared" si="161"/>
        <v>0.91047040971168436</v>
      </c>
      <c r="AF1668" s="51">
        <f t="shared" si="163"/>
        <v>0.75540641692395183</v>
      </c>
      <c r="AG1668" s="51">
        <f t="shared" si="162"/>
        <v>0.68797748605753173</v>
      </c>
    </row>
    <row r="1669" spans="1:33">
      <c r="A1669" s="12">
        <v>40549</v>
      </c>
      <c r="B1669" s="14">
        <v>10477.52</v>
      </c>
      <c r="C1669" s="14">
        <v>10530.11</v>
      </c>
      <c r="D1669" s="14">
        <v>10477.52</v>
      </c>
      <c r="E1669" s="15">
        <v>10529.76</v>
      </c>
      <c r="F1669" s="19">
        <f t="shared" si="158"/>
        <v>1.4149420309674654</v>
      </c>
      <c r="G1669" s="19"/>
      <c r="H1669" s="19"/>
      <c r="I1669" s="19"/>
      <c r="J1669" s="19"/>
      <c r="K1669" s="19"/>
      <c r="L1669" s="19"/>
      <c r="M1669" s="19"/>
      <c r="N1669" s="51">
        <f t="shared" si="159"/>
        <v>2.8495613616555748</v>
      </c>
      <c r="O1669" s="51">
        <f t="shared" si="160"/>
        <v>4.0399006455806719</v>
      </c>
      <c r="Q1669" s="12">
        <v>40549</v>
      </c>
      <c r="R1669" s="5">
        <v>3330</v>
      </c>
      <c r="S1669" s="5">
        <v>3390</v>
      </c>
      <c r="T1669" s="5">
        <v>3325</v>
      </c>
      <c r="U1669" s="5">
        <v>3380</v>
      </c>
      <c r="V1669" s="5">
        <v>9713200</v>
      </c>
      <c r="W1669" s="3">
        <v>3380</v>
      </c>
      <c r="X1669" s="19">
        <f t="shared" si="161"/>
        <v>2.5147928994082842</v>
      </c>
      <c r="AF1669" s="51">
        <f t="shared" si="163"/>
        <v>15.909092672425455</v>
      </c>
      <c r="AG1669" s="51">
        <f t="shared" si="162"/>
        <v>40.012333707932626</v>
      </c>
    </row>
    <row r="1670" spans="1:33">
      <c r="A1670" s="12">
        <v>40550</v>
      </c>
      <c r="B1670" s="14">
        <v>10506.72</v>
      </c>
      <c r="C1670" s="14">
        <v>10550.71</v>
      </c>
      <c r="D1670" s="14">
        <v>10503.02</v>
      </c>
      <c r="E1670" s="15">
        <v>10541.04</v>
      </c>
      <c r="F1670" s="19">
        <f t="shared" si="158"/>
        <v>0.10701031397282103</v>
      </c>
      <c r="G1670" s="19"/>
      <c r="H1670" s="19"/>
      <c r="I1670" s="19"/>
      <c r="J1670" s="19"/>
      <c r="K1670" s="19"/>
      <c r="L1670" s="19"/>
      <c r="M1670" s="19"/>
      <c r="N1670" s="51">
        <f t="shared" si="159"/>
        <v>1.3235897652333071E-3</v>
      </c>
      <c r="O1670" s="51">
        <f t="shared" si="160"/>
        <v>1.4532417529526892E-4</v>
      </c>
      <c r="Q1670" s="12">
        <v>40550</v>
      </c>
      <c r="R1670" s="5">
        <v>3410</v>
      </c>
      <c r="S1670" s="5">
        <v>3475</v>
      </c>
      <c r="T1670" s="5">
        <v>3405</v>
      </c>
      <c r="U1670" s="5">
        <v>3455</v>
      </c>
      <c r="V1670" s="5">
        <v>11541400</v>
      </c>
      <c r="W1670" s="3">
        <v>3455</v>
      </c>
      <c r="X1670" s="19">
        <f t="shared" si="161"/>
        <v>2.1707670043415339</v>
      </c>
      <c r="AF1670" s="51">
        <f t="shared" si="163"/>
        <v>10.232938310881718</v>
      </c>
      <c r="AG1670" s="51">
        <f t="shared" si="162"/>
        <v>22.216065200622747</v>
      </c>
    </row>
    <row r="1671" spans="1:33">
      <c r="A1671" s="12">
        <v>40554</v>
      </c>
      <c r="B1671" s="14">
        <v>10484.620000000001</v>
      </c>
      <c r="C1671" s="14">
        <v>10538.39</v>
      </c>
      <c r="D1671" s="14">
        <v>10476.290000000001</v>
      </c>
      <c r="E1671" s="15">
        <v>10510.68</v>
      </c>
      <c r="F1671" s="19">
        <f t="shared" si="158"/>
        <v>-0.28884905638836483</v>
      </c>
      <c r="G1671" s="19"/>
      <c r="H1671" s="19"/>
      <c r="I1671" s="19"/>
      <c r="J1671" s="19"/>
      <c r="K1671" s="19"/>
      <c r="L1671" s="19"/>
      <c r="M1671" s="19"/>
      <c r="N1671" s="51">
        <f t="shared" si="159"/>
        <v>-2.3409337115533609E-2</v>
      </c>
      <c r="O1671" s="51">
        <f t="shared" si="160"/>
        <v>6.696566016007887E-3</v>
      </c>
      <c r="Q1671" s="12">
        <v>40554</v>
      </c>
      <c r="R1671" s="5">
        <v>3445</v>
      </c>
      <c r="S1671" s="5">
        <v>3475</v>
      </c>
      <c r="T1671" s="5">
        <v>3435</v>
      </c>
      <c r="U1671" s="5">
        <v>3455</v>
      </c>
      <c r="V1671" s="5">
        <v>6474300</v>
      </c>
      <c r="W1671" s="3">
        <v>3455</v>
      </c>
      <c r="X1671" s="19">
        <f t="shared" si="161"/>
        <v>0</v>
      </c>
      <c r="AF1671" s="51">
        <f t="shared" si="163"/>
        <v>1.9205286566845341E-11</v>
      </c>
      <c r="AG1671" s="51">
        <f t="shared" si="162"/>
        <v>5.1431326109964725E-15</v>
      </c>
    </row>
    <row r="1672" spans="1:33">
      <c r="A1672" s="12">
        <v>40555</v>
      </c>
      <c r="B1672" s="14">
        <v>10562.28</v>
      </c>
      <c r="C1672" s="14">
        <v>10576.51</v>
      </c>
      <c r="D1672" s="14">
        <v>10502.96</v>
      </c>
      <c r="E1672" s="15">
        <v>10512.8</v>
      </c>
      <c r="F1672" s="19">
        <f t="shared" si="158"/>
        <v>2.0165893006610813E-2</v>
      </c>
      <c r="G1672" s="19"/>
      <c r="H1672" s="19"/>
      <c r="I1672" s="19"/>
      <c r="J1672" s="19"/>
      <c r="K1672" s="19"/>
      <c r="L1672" s="19"/>
      <c r="M1672" s="19"/>
      <c r="N1672" s="51">
        <f t="shared" si="159"/>
        <v>1.2089497867187849E-5</v>
      </c>
      <c r="O1672" s="51">
        <f t="shared" si="160"/>
        <v>2.7746679475158491E-7</v>
      </c>
      <c r="Q1672" s="12">
        <v>40555</v>
      </c>
      <c r="R1672" s="5">
        <v>3500</v>
      </c>
      <c r="S1672" s="5">
        <v>3530</v>
      </c>
      <c r="T1672" s="5">
        <v>3490</v>
      </c>
      <c r="U1672" s="5">
        <v>3500</v>
      </c>
      <c r="V1672" s="5">
        <v>10449600</v>
      </c>
      <c r="W1672" s="3">
        <v>3500</v>
      </c>
      <c r="X1672" s="19">
        <f t="shared" si="161"/>
        <v>1.2857142857142856</v>
      </c>
      <c r="AF1672" s="51">
        <f t="shared" si="163"/>
        <v>2.1266927663738673</v>
      </c>
      <c r="AG1672" s="51">
        <f t="shared" si="162"/>
        <v>2.7348887945987821</v>
      </c>
    </row>
    <row r="1673" spans="1:33">
      <c r="A1673" s="12">
        <v>40556</v>
      </c>
      <c r="B1673" s="14">
        <v>10593.46</v>
      </c>
      <c r="C1673" s="14">
        <v>10620.57</v>
      </c>
      <c r="D1673" s="14">
        <v>10565.28</v>
      </c>
      <c r="E1673" s="15">
        <v>10589.76</v>
      </c>
      <c r="F1673" s="19">
        <f t="shared" si="158"/>
        <v>0.72673979391412968</v>
      </c>
      <c r="G1673" s="19"/>
      <c r="H1673" s="19"/>
      <c r="I1673" s="19"/>
      <c r="J1673" s="19"/>
      <c r="K1673" s="19"/>
      <c r="L1673" s="19"/>
      <c r="M1673" s="19"/>
      <c r="N1673" s="51">
        <f t="shared" si="159"/>
        <v>0.3882580496018016</v>
      </c>
      <c r="O1673" s="51">
        <f t="shared" si="160"/>
        <v>0.28324393858084601</v>
      </c>
      <c r="Q1673" s="12">
        <v>40556</v>
      </c>
      <c r="R1673" s="5">
        <v>3530</v>
      </c>
      <c r="S1673" s="5">
        <v>3550</v>
      </c>
      <c r="T1673" s="5">
        <v>3505</v>
      </c>
      <c r="U1673" s="5">
        <v>3535</v>
      </c>
      <c r="V1673" s="5">
        <v>9858700</v>
      </c>
      <c r="W1673" s="3">
        <v>3535</v>
      </c>
      <c r="X1673" s="19">
        <f t="shared" si="161"/>
        <v>0.99009900990099009</v>
      </c>
      <c r="AF1673" s="51">
        <f t="shared" si="163"/>
        <v>0.9713779242049837</v>
      </c>
      <c r="AG1673" s="51">
        <f t="shared" si="162"/>
        <v>0.96202045382159607</v>
      </c>
    </row>
    <row r="1674" spans="1:33">
      <c r="A1674" s="12">
        <v>40557</v>
      </c>
      <c r="B1674" s="14">
        <v>10502.77</v>
      </c>
      <c r="C1674" s="14">
        <v>10579.97</v>
      </c>
      <c r="D1674" s="14">
        <v>10497.26</v>
      </c>
      <c r="E1674" s="15">
        <v>10499.04</v>
      </c>
      <c r="F1674" s="19">
        <f t="shared" si="158"/>
        <v>-0.86407900150870309</v>
      </c>
      <c r="G1674" s="19"/>
      <c r="H1674" s="19"/>
      <c r="I1674" s="19"/>
      <c r="J1674" s="19"/>
      <c r="K1674" s="19"/>
      <c r="L1674" s="19"/>
      <c r="M1674" s="19"/>
      <c r="N1674" s="51">
        <f t="shared" si="159"/>
        <v>-0.63893108042308233</v>
      </c>
      <c r="O1674" s="51">
        <f t="shared" si="160"/>
        <v>0.55030740004609358</v>
      </c>
      <c r="Q1674" s="12">
        <v>40557</v>
      </c>
      <c r="R1674" s="5">
        <v>3550</v>
      </c>
      <c r="S1674" s="5">
        <v>3595</v>
      </c>
      <c r="T1674" s="5">
        <v>3545</v>
      </c>
      <c r="U1674" s="5">
        <v>3550</v>
      </c>
      <c r="V1674" s="5">
        <v>14414200</v>
      </c>
      <c r="W1674" s="3">
        <v>3550</v>
      </c>
      <c r="X1674" s="19">
        <f t="shared" si="161"/>
        <v>0.42253521126760557</v>
      </c>
      <c r="AF1674" s="51">
        <f t="shared" si="163"/>
        <v>7.5581274040243562E-2</v>
      </c>
      <c r="AG1674" s="51">
        <f t="shared" si="162"/>
        <v>3.195599008991519E-2</v>
      </c>
    </row>
    <row r="1675" spans="1:33">
      <c r="A1675" s="12">
        <v>40560</v>
      </c>
      <c r="B1675" s="14">
        <v>10562.09</v>
      </c>
      <c r="C1675" s="14">
        <v>10562.39</v>
      </c>
      <c r="D1675" s="14">
        <v>10482.69</v>
      </c>
      <c r="E1675" s="15">
        <v>10502.86</v>
      </c>
      <c r="F1675" s="19">
        <f t="shared" si="158"/>
        <v>3.6371045600909743E-2</v>
      </c>
      <c r="G1675" s="19"/>
      <c r="H1675" s="19"/>
      <c r="I1675" s="19"/>
      <c r="J1675" s="19"/>
      <c r="K1675" s="19"/>
      <c r="L1675" s="19"/>
      <c r="M1675" s="19"/>
      <c r="N1675" s="51">
        <f t="shared" si="159"/>
        <v>6.0034658415471282E-5</v>
      </c>
      <c r="O1675" s="51">
        <f t="shared" si="160"/>
        <v>2.3507298669708831E-6</v>
      </c>
      <c r="Q1675" s="12">
        <v>40560</v>
      </c>
      <c r="R1675" s="5">
        <v>3580</v>
      </c>
      <c r="S1675" s="5">
        <v>3585</v>
      </c>
      <c r="T1675" s="5">
        <v>3480</v>
      </c>
      <c r="U1675" s="5">
        <v>3500</v>
      </c>
      <c r="V1675" s="5">
        <v>9424900</v>
      </c>
      <c r="W1675" s="3">
        <v>3500</v>
      </c>
      <c r="X1675" s="19">
        <f t="shared" si="161"/>
        <v>-1.4285714285714286</v>
      </c>
      <c r="AF1675" s="51">
        <f t="shared" si="163"/>
        <v>-2.9138126242904367</v>
      </c>
      <c r="AG1675" s="51">
        <f t="shared" si="162"/>
        <v>4.1618091507951638</v>
      </c>
    </row>
    <row r="1676" spans="1:33">
      <c r="A1676" s="12">
        <v>40561</v>
      </c>
      <c r="B1676" s="14">
        <v>10461.040000000001</v>
      </c>
      <c r="C1676" s="14">
        <v>10548.21</v>
      </c>
      <c r="D1676" s="14">
        <v>10456.709999999999</v>
      </c>
      <c r="E1676" s="15">
        <v>10518.98</v>
      </c>
      <c r="F1676" s="19">
        <f t="shared" si="158"/>
        <v>0.15324679769330279</v>
      </c>
      <c r="G1676" s="19"/>
      <c r="H1676" s="19"/>
      <c r="I1676" s="19"/>
      <c r="J1676" s="19"/>
      <c r="K1676" s="19"/>
      <c r="L1676" s="19"/>
      <c r="M1676" s="19"/>
      <c r="N1676" s="51">
        <f t="shared" si="159"/>
        <v>3.7987501792036311E-3</v>
      </c>
      <c r="O1676" s="51">
        <f t="shared" si="160"/>
        <v>5.927264550191168E-4</v>
      </c>
      <c r="Q1676" s="12">
        <v>40561</v>
      </c>
      <c r="R1676" s="5">
        <v>3490</v>
      </c>
      <c r="S1676" s="5">
        <v>3555</v>
      </c>
      <c r="T1676" s="5">
        <v>3485</v>
      </c>
      <c r="U1676" s="5">
        <v>3510</v>
      </c>
      <c r="V1676" s="5">
        <v>7761800</v>
      </c>
      <c r="W1676" s="3">
        <v>3510</v>
      </c>
      <c r="X1676" s="19">
        <f t="shared" si="161"/>
        <v>0.28490028490028491</v>
      </c>
      <c r="AF1676" s="51">
        <f t="shared" si="163"/>
        <v>2.3190106700846338E-2</v>
      </c>
      <c r="AG1676" s="51">
        <f t="shared" si="162"/>
        <v>6.6130782644328234E-3</v>
      </c>
    </row>
    <row r="1677" spans="1:33">
      <c r="A1677" s="12">
        <v>40562</v>
      </c>
      <c r="B1677" s="14">
        <v>10567.88</v>
      </c>
      <c r="C1677" s="14">
        <v>10580.68</v>
      </c>
      <c r="D1677" s="14">
        <v>10534.02</v>
      </c>
      <c r="E1677" s="15">
        <v>10557.1</v>
      </c>
      <c r="F1677" s="19">
        <f t="shared" ref="F1677:F1740" si="164">(E1677-E1676)/E1677*100</f>
        <v>0.36108400981330857</v>
      </c>
      <c r="G1677" s="19"/>
      <c r="H1677" s="19"/>
      <c r="I1677" s="19"/>
      <c r="J1677" s="19"/>
      <c r="K1677" s="19"/>
      <c r="L1677" s="19"/>
      <c r="M1677" s="19"/>
      <c r="N1677" s="51">
        <f t="shared" ref="N1677:N1740" si="165">(F1677-F$4)^3</f>
        <v>4.817656216345987E-2</v>
      </c>
      <c r="O1677" s="51">
        <f t="shared" ref="O1677:O1740" si="166">(F1677-F$4)^4</f>
        <v>1.7529966031064877E-2</v>
      </c>
      <c r="Q1677" s="12">
        <v>40562</v>
      </c>
      <c r="R1677" s="5">
        <v>3535</v>
      </c>
      <c r="S1677" s="5">
        <v>3545</v>
      </c>
      <c r="T1677" s="5">
        <v>3485</v>
      </c>
      <c r="U1677" s="5">
        <v>3485</v>
      </c>
      <c r="V1677" s="5">
        <v>6688100</v>
      </c>
      <c r="W1677" s="3">
        <v>3485</v>
      </c>
      <c r="X1677" s="19">
        <f t="shared" ref="X1677:X1740" si="167">(W1677-W1676)/W1677*100</f>
        <v>-0.71736011477761841</v>
      </c>
      <c r="AF1677" s="51">
        <f t="shared" si="163"/>
        <v>-0.36874420883132608</v>
      </c>
      <c r="AG1677" s="51">
        <f t="shared" ref="AG1677:AG1740" si="168">(X1677-X$4)^4</f>
        <v>0.26442363909983008</v>
      </c>
    </row>
    <row r="1678" spans="1:33">
      <c r="A1678" s="12">
        <v>40563</v>
      </c>
      <c r="B1678" s="14">
        <v>10492.32</v>
      </c>
      <c r="C1678" s="14">
        <v>10505.63</v>
      </c>
      <c r="D1678" s="14">
        <v>10421.83</v>
      </c>
      <c r="E1678" s="15">
        <v>10437.31</v>
      </c>
      <c r="F1678" s="19">
        <f t="shared" si="164"/>
        <v>-1.1477095151911831</v>
      </c>
      <c r="G1678" s="19"/>
      <c r="H1678" s="19"/>
      <c r="I1678" s="19"/>
      <c r="J1678" s="19"/>
      <c r="K1678" s="19"/>
      <c r="L1678" s="19"/>
      <c r="M1678" s="19"/>
      <c r="N1678" s="51">
        <f t="shared" si="165"/>
        <v>-1.5008260992003193</v>
      </c>
      <c r="O1678" s="51">
        <f t="shared" si="166"/>
        <v>1.7183323429094617</v>
      </c>
      <c r="Q1678" s="12">
        <v>40563</v>
      </c>
      <c r="R1678" s="5">
        <v>3490</v>
      </c>
      <c r="S1678" s="5">
        <v>3495</v>
      </c>
      <c r="T1678" s="5">
        <v>3430</v>
      </c>
      <c r="U1678" s="5">
        <v>3445</v>
      </c>
      <c r="V1678" s="5">
        <v>6797200</v>
      </c>
      <c r="W1678" s="3">
        <v>3445</v>
      </c>
      <c r="X1678" s="19">
        <f t="shared" si="167"/>
        <v>-1.1611030478955007</v>
      </c>
      <c r="AF1678" s="51">
        <f t="shared" ref="AF1678:AF1741" si="169">(X1678-X$4)^3</f>
        <v>-1.5642701661501255</v>
      </c>
      <c r="AG1678" s="51">
        <f t="shared" si="168"/>
        <v>1.8158599496114849</v>
      </c>
    </row>
    <row r="1679" spans="1:33">
      <c r="A1679" s="12">
        <v>40564</v>
      </c>
      <c r="B1679" s="14">
        <v>10459.040000000001</v>
      </c>
      <c r="C1679" s="14">
        <v>10461.07</v>
      </c>
      <c r="D1679" s="14">
        <v>10257.99</v>
      </c>
      <c r="E1679" s="15">
        <v>10274.52</v>
      </c>
      <c r="F1679" s="19">
        <f t="shared" si="164"/>
        <v>-1.5844049162393867</v>
      </c>
      <c r="G1679" s="19"/>
      <c r="H1679" s="19"/>
      <c r="I1679" s="19"/>
      <c r="J1679" s="19"/>
      <c r="K1679" s="19"/>
      <c r="L1679" s="19"/>
      <c r="M1679" s="19"/>
      <c r="N1679" s="51">
        <f t="shared" si="165"/>
        <v>-3.9564550637293525</v>
      </c>
      <c r="O1679" s="51">
        <f t="shared" si="166"/>
        <v>6.2576074645446393</v>
      </c>
      <c r="Q1679" s="12">
        <v>40564</v>
      </c>
      <c r="R1679" s="5">
        <v>3440</v>
      </c>
      <c r="S1679" s="5">
        <v>3440</v>
      </c>
      <c r="T1679" s="5">
        <v>3360</v>
      </c>
      <c r="U1679" s="5">
        <v>3370</v>
      </c>
      <c r="V1679" s="5">
        <v>9535800</v>
      </c>
      <c r="W1679" s="3">
        <v>3370</v>
      </c>
      <c r="X1679" s="19">
        <f t="shared" si="167"/>
        <v>-2.2255192878338281</v>
      </c>
      <c r="AF1679" s="51">
        <f t="shared" si="169"/>
        <v>-11.018876146418034</v>
      </c>
      <c r="AG1679" s="51">
        <f t="shared" si="168"/>
        <v>24.519770563819812</v>
      </c>
    </row>
    <row r="1680" spans="1:33">
      <c r="A1680" s="12">
        <v>40567</v>
      </c>
      <c r="B1680" s="14">
        <v>10318.6</v>
      </c>
      <c r="C1680" s="14">
        <v>10347.94</v>
      </c>
      <c r="D1680" s="14">
        <v>10278.81</v>
      </c>
      <c r="E1680" s="15">
        <v>10345.11</v>
      </c>
      <c r="F1680" s="19">
        <f t="shared" si="164"/>
        <v>0.68235137180755101</v>
      </c>
      <c r="G1680" s="19"/>
      <c r="H1680" s="19"/>
      <c r="I1680" s="19"/>
      <c r="J1680" s="19"/>
      <c r="K1680" s="19"/>
      <c r="L1680" s="19"/>
      <c r="M1680" s="19"/>
      <c r="N1680" s="51">
        <f t="shared" si="165"/>
        <v>0.32161136601655793</v>
      </c>
      <c r="O1680" s="51">
        <f t="shared" si="166"/>
        <v>0.22034769825356468</v>
      </c>
      <c r="Q1680" s="12">
        <v>40567</v>
      </c>
      <c r="R1680" s="5">
        <v>3415</v>
      </c>
      <c r="S1680" s="5">
        <v>3430</v>
      </c>
      <c r="T1680" s="5">
        <v>3380</v>
      </c>
      <c r="U1680" s="5">
        <v>3415</v>
      </c>
      <c r="V1680" s="5">
        <v>6715300</v>
      </c>
      <c r="W1680" s="3">
        <v>3415</v>
      </c>
      <c r="X1680" s="19">
        <f t="shared" si="167"/>
        <v>1.3177159590043925</v>
      </c>
      <c r="AF1680" s="51">
        <f t="shared" si="169"/>
        <v>2.2894447834696701</v>
      </c>
      <c r="AG1680" s="51">
        <f t="shared" si="168"/>
        <v>3.0174510366086738</v>
      </c>
    </row>
    <row r="1681" spans="1:33">
      <c r="A1681" s="12">
        <v>40568</v>
      </c>
      <c r="B1681" s="14">
        <v>10374.64</v>
      </c>
      <c r="C1681" s="14">
        <v>10480.24</v>
      </c>
      <c r="D1681" s="14">
        <v>10355.799999999999</v>
      </c>
      <c r="E1681" s="15">
        <v>10464.42</v>
      </c>
      <c r="F1681" s="19">
        <f t="shared" si="164"/>
        <v>1.1401491912595203</v>
      </c>
      <c r="G1681" s="19"/>
      <c r="H1681" s="19"/>
      <c r="I1681" s="19"/>
      <c r="J1681" s="19"/>
      <c r="K1681" s="19"/>
      <c r="L1681" s="19"/>
      <c r="M1681" s="19"/>
      <c r="N1681" s="51">
        <f t="shared" si="165"/>
        <v>1.4930139502323245</v>
      </c>
      <c r="O1681" s="51">
        <f t="shared" si="166"/>
        <v>1.7064169415446484</v>
      </c>
      <c r="Q1681" s="12">
        <v>40568</v>
      </c>
      <c r="R1681" s="5">
        <v>3440</v>
      </c>
      <c r="S1681" s="5">
        <v>3480</v>
      </c>
      <c r="T1681" s="5">
        <v>3430</v>
      </c>
      <c r="U1681" s="5">
        <v>3465</v>
      </c>
      <c r="V1681" s="5">
        <v>7711200</v>
      </c>
      <c r="W1681" s="3">
        <v>3465</v>
      </c>
      <c r="X1681" s="19">
        <f t="shared" si="167"/>
        <v>1.4430014430014431</v>
      </c>
      <c r="AF1681" s="51">
        <f t="shared" si="169"/>
        <v>3.0063674997137282</v>
      </c>
      <c r="AG1681" s="51">
        <f t="shared" si="168"/>
        <v>4.3389977387442151</v>
      </c>
    </row>
    <row r="1682" spans="1:33">
      <c r="A1682" s="12">
        <v>40569</v>
      </c>
      <c r="B1682" s="14">
        <v>10410.290000000001</v>
      </c>
      <c r="C1682" s="14">
        <v>10440.35</v>
      </c>
      <c r="D1682" s="14">
        <v>10392.459999999999</v>
      </c>
      <c r="E1682" s="15">
        <v>10401.9</v>
      </c>
      <c r="F1682" s="19">
        <f t="shared" si="164"/>
        <v>-0.60104404003115242</v>
      </c>
      <c r="G1682" s="19"/>
      <c r="H1682" s="19"/>
      <c r="I1682" s="19"/>
      <c r="J1682" s="19"/>
      <c r="K1682" s="19"/>
      <c r="L1682" s="19"/>
      <c r="M1682" s="19"/>
      <c r="N1682" s="51">
        <f t="shared" si="165"/>
        <v>-0.21412503400376251</v>
      </c>
      <c r="O1682" s="51">
        <f t="shared" si="166"/>
        <v>0.12810220146439466</v>
      </c>
      <c r="Q1682" s="12">
        <v>40569</v>
      </c>
      <c r="R1682" s="5">
        <v>3435</v>
      </c>
      <c r="S1682" s="5">
        <v>3450</v>
      </c>
      <c r="T1682" s="5">
        <v>3390</v>
      </c>
      <c r="U1682" s="5">
        <v>3400</v>
      </c>
      <c r="V1682" s="5">
        <v>7962600</v>
      </c>
      <c r="W1682" s="3">
        <v>3400</v>
      </c>
      <c r="X1682" s="19">
        <f t="shared" si="167"/>
        <v>-1.911764705882353</v>
      </c>
      <c r="AF1682" s="51">
        <f t="shared" si="169"/>
        <v>-6.9842664543868294</v>
      </c>
      <c r="AG1682" s="51">
        <f t="shared" si="168"/>
        <v>13.350403733103738</v>
      </c>
    </row>
    <row r="1683" spans="1:33">
      <c r="A1683" s="12">
        <v>40570</v>
      </c>
      <c r="B1683" s="14">
        <v>10466.34</v>
      </c>
      <c r="C1683" s="14">
        <v>10496.4</v>
      </c>
      <c r="D1683" s="14">
        <v>10421.75</v>
      </c>
      <c r="E1683" s="15">
        <v>10478.66</v>
      </c>
      <c r="F1683" s="19">
        <f t="shared" si="164"/>
        <v>0.73253641209849563</v>
      </c>
      <c r="G1683" s="19"/>
      <c r="H1683" s="19"/>
      <c r="I1683" s="19"/>
      <c r="J1683" s="19"/>
      <c r="K1683" s="19"/>
      <c r="L1683" s="19"/>
      <c r="M1683" s="19"/>
      <c r="N1683" s="51">
        <f t="shared" si="165"/>
        <v>0.39758677876804699</v>
      </c>
      <c r="O1683" s="51">
        <f t="shared" si="166"/>
        <v>0.29235413811579519</v>
      </c>
      <c r="Q1683" s="12">
        <v>40570</v>
      </c>
      <c r="R1683" s="5">
        <v>3380</v>
      </c>
      <c r="S1683" s="5">
        <v>3450</v>
      </c>
      <c r="T1683" s="5">
        <v>3375</v>
      </c>
      <c r="U1683" s="5">
        <v>3440</v>
      </c>
      <c r="V1683" s="5">
        <v>7440700</v>
      </c>
      <c r="W1683" s="3">
        <v>3440</v>
      </c>
      <c r="X1683" s="19">
        <f t="shared" si="167"/>
        <v>1.1627906976744187</v>
      </c>
      <c r="AF1683" s="51">
        <f t="shared" si="169"/>
        <v>1.57327511624866</v>
      </c>
      <c r="AG1683" s="51">
        <f t="shared" si="168"/>
        <v>1.8298109895994212</v>
      </c>
    </row>
    <row r="1684" spans="1:33">
      <c r="A1684" s="12">
        <v>40571</v>
      </c>
      <c r="B1684" s="14">
        <v>10460.290000000001</v>
      </c>
      <c r="C1684" s="14">
        <v>10480.08</v>
      </c>
      <c r="D1684" s="14">
        <v>10332.65</v>
      </c>
      <c r="E1684" s="15">
        <v>10360.34</v>
      </c>
      <c r="F1684" s="19">
        <f t="shared" si="164"/>
        <v>-1.1420474617628351</v>
      </c>
      <c r="G1684" s="19"/>
      <c r="H1684" s="19"/>
      <c r="I1684" s="19"/>
      <c r="J1684" s="19"/>
      <c r="K1684" s="19"/>
      <c r="L1684" s="19"/>
      <c r="M1684" s="19"/>
      <c r="N1684" s="51">
        <f t="shared" si="165"/>
        <v>-1.4786696944062907</v>
      </c>
      <c r="O1684" s="51">
        <f t="shared" si="166"/>
        <v>1.6845926287866673</v>
      </c>
      <c r="Q1684" s="12">
        <v>40571</v>
      </c>
      <c r="R1684" s="5">
        <v>3440</v>
      </c>
      <c r="S1684" s="5">
        <v>3455</v>
      </c>
      <c r="T1684" s="5">
        <v>3380</v>
      </c>
      <c r="U1684" s="5">
        <v>3390</v>
      </c>
      <c r="V1684" s="5">
        <v>7745600</v>
      </c>
      <c r="W1684" s="3">
        <v>3390</v>
      </c>
      <c r="X1684" s="19">
        <f t="shared" si="167"/>
        <v>-1.4749262536873156</v>
      </c>
      <c r="AF1684" s="51">
        <f t="shared" si="169"/>
        <v>-3.2068181757153846</v>
      </c>
      <c r="AG1684" s="51">
        <f t="shared" si="168"/>
        <v>4.7289615394587621</v>
      </c>
    </row>
    <row r="1685" spans="1:33">
      <c r="A1685" s="12">
        <v>40574</v>
      </c>
      <c r="B1685" s="14">
        <v>10219.98</v>
      </c>
      <c r="C1685" s="14">
        <v>10265.959999999999</v>
      </c>
      <c r="D1685" s="14">
        <v>10182.57</v>
      </c>
      <c r="E1685" s="15">
        <v>10237.92</v>
      </c>
      <c r="F1685" s="19">
        <f t="shared" si="164"/>
        <v>-1.1957506993608085</v>
      </c>
      <c r="G1685" s="19"/>
      <c r="H1685" s="19"/>
      <c r="I1685" s="19"/>
      <c r="J1685" s="19"/>
      <c r="K1685" s="19"/>
      <c r="L1685" s="19"/>
      <c r="M1685" s="19"/>
      <c r="N1685" s="51">
        <f t="shared" si="165"/>
        <v>-1.6977888918278059</v>
      </c>
      <c r="O1685" s="51">
        <f t="shared" si="166"/>
        <v>2.0254036286487183</v>
      </c>
      <c r="Q1685" s="12">
        <v>40574</v>
      </c>
      <c r="R1685" s="5">
        <v>3320</v>
      </c>
      <c r="S1685" s="5">
        <v>3400</v>
      </c>
      <c r="T1685" s="5">
        <v>3310</v>
      </c>
      <c r="U1685" s="5">
        <v>3400</v>
      </c>
      <c r="V1685" s="5">
        <v>9856700</v>
      </c>
      <c r="W1685" s="3">
        <v>3400</v>
      </c>
      <c r="X1685" s="19">
        <f t="shared" si="167"/>
        <v>0.29411764705882354</v>
      </c>
      <c r="AF1685" s="51">
        <f t="shared" si="169"/>
        <v>2.5512264017549947E-2</v>
      </c>
      <c r="AG1685" s="51">
        <f t="shared" si="168"/>
        <v>7.510439190993241E-3</v>
      </c>
    </row>
    <row r="1686" spans="1:33">
      <c r="A1686" s="12">
        <v>40575</v>
      </c>
      <c r="B1686" s="14">
        <v>10281.549999999999</v>
      </c>
      <c r="C1686" s="14">
        <v>10299.379999999999</v>
      </c>
      <c r="D1686" s="14">
        <v>10245.75</v>
      </c>
      <c r="E1686" s="15">
        <v>10274.5</v>
      </c>
      <c r="F1686" s="19">
        <f t="shared" si="164"/>
        <v>0.35602705727772571</v>
      </c>
      <c r="G1686" s="19"/>
      <c r="H1686" s="19"/>
      <c r="I1686" s="19"/>
      <c r="J1686" s="19"/>
      <c r="K1686" s="19"/>
      <c r="L1686" s="19"/>
      <c r="M1686" s="19"/>
      <c r="N1686" s="51">
        <f t="shared" si="165"/>
        <v>4.6195714919381001E-2</v>
      </c>
      <c r="O1686" s="51">
        <f t="shared" si="166"/>
        <v>1.6575587236659608E-2</v>
      </c>
      <c r="Q1686" s="12">
        <v>40575</v>
      </c>
      <c r="R1686" s="5">
        <v>3385</v>
      </c>
      <c r="S1686" s="5">
        <v>3400</v>
      </c>
      <c r="T1686" s="5">
        <v>3345</v>
      </c>
      <c r="U1686" s="5">
        <v>3370</v>
      </c>
      <c r="V1686" s="5">
        <v>7693900</v>
      </c>
      <c r="W1686" s="3">
        <v>3370</v>
      </c>
      <c r="X1686" s="19">
        <f t="shared" si="167"/>
        <v>-0.89020771513353114</v>
      </c>
      <c r="AF1686" s="51">
        <f t="shared" si="169"/>
        <v>-0.70482623530682365</v>
      </c>
      <c r="AG1686" s="51">
        <f t="shared" si="168"/>
        <v>0.62725300161575337</v>
      </c>
    </row>
    <row r="1687" spans="1:33">
      <c r="A1687" s="12">
        <v>40576</v>
      </c>
      <c r="B1687" s="14">
        <v>10368.48</v>
      </c>
      <c r="C1687" s="14">
        <v>10479.75</v>
      </c>
      <c r="D1687" s="14">
        <v>10366.959999999999</v>
      </c>
      <c r="E1687" s="15">
        <v>10457.36</v>
      </c>
      <c r="F1687" s="19">
        <f t="shared" si="164"/>
        <v>1.7486248919421399</v>
      </c>
      <c r="G1687" s="19"/>
      <c r="H1687" s="19"/>
      <c r="I1687" s="19"/>
      <c r="J1687" s="19"/>
      <c r="K1687" s="19"/>
      <c r="L1687" s="19"/>
      <c r="M1687" s="19"/>
      <c r="N1687" s="51">
        <f t="shared" si="165"/>
        <v>5.3723403605880673</v>
      </c>
      <c r="O1687" s="51">
        <f t="shared" si="166"/>
        <v>9.4091709492620854</v>
      </c>
      <c r="Q1687" s="12">
        <v>40576</v>
      </c>
      <c r="R1687" s="5">
        <v>3425</v>
      </c>
      <c r="S1687" s="5">
        <v>3490</v>
      </c>
      <c r="T1687" s="5">
        <v>3420</v>
      </c>
      <c r="U1687" s="5">
        <v>3480</v>
      </c>
      <c r="V1687" s="5">
        <v>11482000</v>
      </c>
      <c r="W1687" s="3">
        <v>3480</v>
      </c>
      <c r="X1687" s="19">
        <f t="shared" si="167"/>
        <v>3.1609195402298855</v>
      </c>
      <c r="AF1687" s="51">
        <f t="shared" si="169"/>
        <v>31.590078212828654</v>
      </c>
      <c r="AG1687" s="51">
        <f t="shared" si="168"/>
        <v>99.862155252320264</v>
      </c>
    </row>
    <row r="1688" spans="1:33">
      <c r="A1688" s="12">
        <v>40577</v>
      </c>
      <c r="B1688" s="14">
        <v>10424.68</v>
      </c>
      <c r="C1688" s="14">
        <v>10450.459999999999</v>
      </c>
      <c r="D1688" s="14">
        <v>10409.84</v>
      </c>
      <c r="E1688" s="15">
        <v>10431.36</v>
      </c>
      <c r="F1688" s="19">
        <f t="shared" si="164"/>
        <v>-0.24924842014847534</v>
      </c>
      <c r="G1688" s="19"/>
      <c r="H1688" s="19"/>
      <c r="I1688" s="19"/>
      <c r="J1688" s="19"/>
      <c r="K1688" s="19"/>
      <c r="L1688" s="19"/>
      <c r="M1688" s="19"/>
      <c r="N1688" s="51">
        <f t="shared" si="165"/>
        <v>-1.4971197102827424E-2</v>
      </c>
      <c r="O1688" s="51">
        <f t="shared" si="166"/>
        <v>3.68984993684358E-3</v>
      </c>
      <c r="Q1688" s="12">
        <v>40577</v>
      </c>
      <c r="R1688" s="5">
        <v>3460</v>
      </c>
      <c r="S1688" s="5">
        <v>3465</v>
      </c>
      <c r="T1688" s="5">
        <v>3430</v>
      </c>
      <c r="U1688" s="5">
        <v>3440</v>
      </c>
      <c r="V1688" s="5">
        <v>6090300</v>
      </c>
      <c r="W1688" s="3">
        <v>3440</v>
      </c>
      <c r="X1688" s="19">
        <f t="shared" si="167"/>
        <v>-1.1627906976744187</v>
      </c>
      <c r="AF1688" s="51">
        <f t="shared" si="169"/>
        <v>-1.5711026087398814</v>
      </c>
      <c r="AG1688" s="51">
        <f t="shared" si="168"/>
        <v>1.8264427607845379</v>
      </c>
    </row>
    <row r="1689" spans="1:33">
      <c r="A1689" s="12">
        <v>40578</v>
      </c>
      <c r="B1689" s="14">
        <v>10526.39</v>
      </c>
      <c r="C1689" s="14">
        <v>10580.36</v>
      </c>
      <c r="D1689" s="14">
        <v>10524.13</v>
      </c>
      <c r="E1689" s="15">
        <v>10543.52</v>
      </c>
      <c r="F1689" s="19">
        <f t="shared" si="164"/>
        <v>1.0637813557521572</v>
      </c>
      <c r="G1689" s="19"/>
      <c r="H1689" s="19"/>
      <c r="I1689" s="19"/>
      <c r="J1689" s="19"/>
      <c r="K1689" s="19"/>
      <c r="L1689" s="19"/>
      <c r="M1689" s="19"/>
      <c r="N1689" s="51">
        <f t="shared" si="165"/>
        <v>1.2132878382183965</v>
      </c>
      <c r="O1689" s="51">
        <f t="shared" si="166"/>
        <v>1.2940521910826195</v>
      </c>
      <c r="Q1689" s="12">
        <v>40578</v>
      </c>
      <c r="R1689" s="5">
        <v>3490</v>
      </c>
      <c r="S1689" s="5">
        <v>3495</v>
      </c>
      <c r="T1689" s="5">
        <v>3460</v>
      </c>
      <c r="U1689" s="5">
        <v>3460</v>
      </c>
      <c r="V1689" s="5">
        <v>3982100</v>
      </c>
      <c r="W1689" s="3">
        <v>3460</v>
      </c>
      <c r="X1689" s="19">
        <f t="shared" si="167"/>
        <v>0.57803468208092479</v>
      </c>
      <c r="AF1689" s="51">
        <f t="shared" si="169"/>
        <v>0.19340387169805301</v>
      </c>
      <c r="AG1689" s="51">
        <f t="shared" si="168"/>
        <v>0.11184593861269461</v>
      </c>
    </row>
    <row r="1690" spans="1:33">
      <c r="A1690" s="12">
        <v>40581</v>
      </c>
      <c r="B1690" s="14">
        <v>10641.3</v>
      </c>
      <c r="C1690" s="14">
        <v>10644.21</v>
      </c>
      <c r="D1690" s="14">
        <v>10572.72</v>
      </c>
      <c r="E1690" s="15">
        <v>10592.04</v>
      </c>
      <c r="F1690" s="19">
        <f t="shared" si="164"/>
        <v>0.45807984108821753</v>
      </c>
      <c r="G1690" s="19"/>
      <c r="H1690" s="19"/>
      <c r="I1690" s="19"/>
      <c r="J1690" s="19"/>
      <c r="K1690" s="19"/>
      <c r="L1690" s="19"/>
      <c r="M1690" s="19"/>
      <c r="N1690" s="51">
        <f t="shared" si="165"/>
        <v>9.7886140549194312E-2</v>
      </c>
      <c r="O1690" s="51">
        <f t="shared" si="166"/>
        <v>4.5112296986307691E-2</v>
      </c>
      <c r="Q1690" s="12">
        <v>40581</v>
      </c>
      <c r="R1690" s="5">
        <v>3505</v>
      </c>
      <c r="S1690" s="5">
        <v>3520</v>
      </c>
      <c r="T1690" s="5">
        <v>3485</v>
      </c>
      <c r="U1690" s="5">
        <v>3490</v>
      </c>
      <c r="V1690" s="5">
        <v>5960700</v>
      </c>
      <c r="W1690" s="3">
        <v>3490</v>
      </c>
      <c r="X1690" s="19">
        <f t="shared" si="167"/>
        <v>0.8595988538681949</v>
      </c>
      <c r="AF1690" s="51">
        <f t="shared" si="169"/>
        <v>0.63576017249437333</v>
      </c>
      <c r="AG1690" s="51">
        <f t="shared" si="168"/>
        <v>0.54666897075760068</v>
      </c>
    </row>
    <row r="1691" spans="1:33">
      <c r="A1691" s="12">
        <v>40582</v>
      </c>
      <c r="B1691" s="14">
        <v>10645.03</v>
      </c>
      <c r="C1691" s="14">
        <v>10648.8</v>
      </c>
      <c r="D1691" s="14">
        <v>10623.7</v>
      </c>
      <c r="E1691" s="15">
        <v>10635.98</v>
      </c>
      <c r="F1691" s="19">
        <f t="shared" si="164"/>
        <v>0.4131260118954595</v>
      </c>
      <c r="G1691" s="19"/>
      <c r="H1691" s="19"/>
      <c r="I1691" s="19"/>
      <c r="J1691" s="19"/>
      <c r="K1691" s="19"/>
      <c r="L1691" s="19"/>
      <c r="M1691" s="19"/>
      <c r="N1691" s="51">
        <f t="shared" si="165"/>
        <v>7.194519293085902E-2</v>
      </c>
      <c r="O1691" s="51">
        <f t="shared" si="166"/>
        <v>2.9922810030062971E-2</v>
      </c>
      <c r="Q1691" s="12">
        <v>40582</v>
      </c>
      <c r="R1691" s="5">
        <v>3500</v>
      </c>
      <c r="S1691" s="5">
        <v>3505</v>
      </c>
      <c r="T1691" s="5">
        <v>3455</v>
      </c>
      <c r="U1691" s="5">
        <v>3490</v>
      </c>
      <c r="V1691" s="5">
        <v>6235500</v>
      </c>
      <c r="W1691" s="3">
        <v>3490</v>
      </c>
      <c r="X1691" s="19">
        <f t="shared" si="167"/>
        <v>0</v>
      </c>
      <c r="AF1691" s="51">
        <f t="shared" si="169"/>
        <v>1.9205286566845341E-11</v>
      </c>
      <c r="AG1691" s="51">
        <f t="shared" si="168"/>
        <v>5.1431326109964725E-15</v>
      </c>
    </row>
    <row r="1692" spans="1:33">
      <c r="A1692" s="12">
        <v>40583</v>
      </c>
      <c r="B1692" s="14">
        <v>10686.72</v>
      </c>
      <c r="C1692" s="14">
        <v>10701.92</v>
      </c>
      <c r="D1692" s="14">
        <v>10599.5</v>
      </c>
      <c r="E1692" s="15">
        <v>10617.83</v>
      </c>
      <c r="F1692" s="19">
        <f t="shared" si="164"/>
        <v>-0.1709388829920957</v>
      </c>
      <c r="G1692" s="19"/>
      <c r="H1692" s="19"/>
      <c r="I1692" s="19"/>
      <c r="J1692" s="19"/>
      <c r="K1692" s="19"/>
      <c r="L1692" s="19"/>
      <c r="M1692" s="19"/>
      <c r="N1692" s="51">
        <f t="shared" si="165"/>
        <v>-4.7546593266063822E-3</v>
      </c>
      <c r="O1692" s="51">
        <f t="shared" si="166"/>
        <v>7.9951363256973494E-4</v>
      </c>
      <c r="Q1692" s="12">
        <v>40583</v>
      </c>
      <c r="R1692" s="5">
        <v>3650</v>
      </c>
      <c r="S1692" s="5">
        <v>3680</v>
      </c>
      <c r="T1692" s="5">
        <v>3630</v>
      </c>
      <c r="U1692" s="5">
        <v>3670</v>
      </c>
      <c r="V1692" s="5">
        <v>23477100</v>
      </c>
      <c r="W1692" s="3">
        <v>3670</v>
      </c>
      <c r="X1692" s="19">
        <f t="shared" si="167"/>
        <v>4.9046321525885563</v>
      </c>
      <c r="AF1692" s="51">
        <f t="shared" si="169"/>
        <v>118.00229648067919</v>
      </c>
      <c r="AG1692" s="51">
        <f t="shared" si="168"/>
        <v>578.78945814841234</v>
      </c>
    </row>
    <row r="1693" spans="1:33">
      <c r="A1693" s="12">
        <v>40584</v>
      </c>
      <c r="B1693" s="14">
        <v>10574.8</v>
      </c>
      <c r="C1693" s="14">
        <v>10631.94</v>
      </c>
      <c r="D1693" s="14">
        <v>10570.62</v>
      </c>
      <c r="E1693" s="15">
        <v>10605.65</v>
      </c>
      <c r="F1693" s="19">
        <f t="shared" si="164"/>
        <v>-0.11484444612070256</v>
      </c>
      <c r="G1693" s="19"/>
      <c r="H1693" s="19"/>
      <c r="I1693" s="19"/>
      <c r="J1693" s="19"/>
      <c r="K1693" s="19"/>
      <c r="L1693" s="19"/>
      <c r="M1693" s="19"/>
      <c r="N1693" s="51">
        <f t="shared" si="165"/>
        <v>-1.4071599610959232E-3</v>
      </c>
      <c r="O1693" s="51">
        <f t="shared" si="166"/>
        <v>1.5768533041121436E-4</v>
      </c>
      <c r="Q1693" s="12">
        <v>40584</v>
      </c>
      <c r="R1693" s="5">
        <v>3670</v>
      </c>
      <c r="S1693" s="5">
        <v>3795</v>
      </c>
      <c r="T1693" s="5">
        <v>3655</v>
      </c>
      <c r="U1693" s="5">
        <v>3775</v>
      </c>
      <c r="V1693" s="5">
        <v>24123900</v>
      </c>
      <c r="W1693" s="3">
        <v>3775</v>
      </c>
      <c r="X1693" s="19">
        <f t="shared" si="167"/>
        <v>2.7814569536423841</v>
      </c>
      <c r="AF1693" s="51">
        <f t="shared" si="169"/>
        <v>21.524965520770312</v>
      </c>
      <c r="AG1693" s="51">
        <f t="shared" si="168"/>
        <v>59.876529362084426</v>
      </c>
    </row>
    <row r="1694" spans="1:33">
      <c r="A1694" s="12">
        <v>40588</v>
      </c>
      <c r="B1694" s="14">
        <v>10689.65</v>
      </c>
      <c r="C1694" s="14">
        <v>10725.54</v>
      </c>
      <c r="D1694" s="14">
        <v>10674.44</v>
      </c>
      <c r="E1694" s="15">
        <v>10725.54</v>
      </c>
      <c r="F1694" s="19">
        <f t="shared" si="164"/>
        <v>1.1177991970567565</v>
      </c>
      <c r="G1694" s="19"/>
      <c r="H1694" s="19"/>
      <c r="I1694" s="19"/>
      <c r="J1694" s="19"/>
      <c r="K1694" s="19"/>
      <c r="L1694" s="19"/>
      <c r="M1694" s="19"/>
      <c r="N1694" s="51">
        <f t="shared" si="165"/>
        <v>1.4071282275643984</v>
      </c>
      <c r="O1694" s="51">
        <f t="shared" si="166"/>
        <v>1.5768058904682631</v>
      </c>
      <c r="Q1694" s="12">
        <v>40588</v>
      </c>
      <c r="R1694" s="5">
        <v>3820</v>
      </c>
      <c r="S1694" s="5">
        <v>3880</v>
      </c>
      <c r="T1694" s="5">
        <v>3815</v>
      </c>
      <c r="U1694" s="5">
        <v>3870</v>
      </c>
      <c r="V1694" s="5">
        <v>17899200</v>
      </c>
      <c r="W1694" s="3">
        <v>3870</v>
      </c>
      <c r="X1694" s="19">
        <f t="shared" si="167"/>
        <v>2.454780361757106</v>
      </c>
      <c r="AF1694" s="51">
        <f t="shared" si="169"/>
        <v>14.797217167817575</v>
      </c>
      <c r="AG1694" s="51">
        <f t="shared" si="168"/>
        <v>36.327880773739352</v>
      </c>
    </row>
    <row r="1695" spans="1:33">
      <c r="A1695" s="12">
        <v>40589</v>
      </c>
      <c r="B1695" s="14">
        <v>10738.81</v>
      </c>
      <c r="C1695" s="14">
        <v>10760.99</v>
      </c>
      <c r="D1695" s="14">
        <v>10712.49</v>
      </c>
      <c r="E1695" s="15">
        <v>10746.67</v>
      </c>
      <c r="F1695" s="19">
        <f t="shared" si="164"/>
        <v>0.19661904571368805</v>
      </c>
      <c r="G1695" s="19"/>
      <c r="H1695" s="19"/>
      <c r="I1695" s="19"/>
      <c r="J1695" s="19"/>
      <c r="K1695" s="19"/>
      <c r="L1695" s="19"/>
      <c r="M1695" s="19"/>
      <c r="N1695" s="51">
        <f t="shared" si="165"/>
        <v>7.9287183286750693E-3</v>
      </c>
      <c r="O1695" s="51">
        <f t="shared" si="166"/>
        <v>1.5810198386187104E-3</v>
      </c>
      <c r="Q1695" s="12">
        <v>40589</v>
      </c>
      <c r="R1695" s="5">
        <v>3880</v>
      </c>
      <c r="S1695" s="5">
        <v>3955</v>
      </c>
      <c r="T1695" s="5">
        <v>3845</v>
      </c>
      <c r="U1695" s="5">
        <v>3910</v>
      </c>
      <c r="V1695" s="5">
        <v>24711800</v>
      </c>
      <c r="W1695" s="3">
        <v>3910</v>
      </c>
      <c r="X1695" s="19">
        <f t="shared" si="167"/>
        <v>1.0230179028132993</v>
      </c>
      <c r="AF1695" s="51">
        <f t="shared" si="169"/>
        <v>1.071496399317428</v>
      </c>
      <c r="AG1695" s="51">
        <f t="shared" si="168"/>
        <v>1.0964469436310667</v>
      </c>
    </row>
    <row r="1696" spans="1:33">
      <c r="A1696" s="12">
        <v>40590</v>
      </c>
      <c r="B1696" s="14">
        <v>10758.86</v>
      </c>
      <c r="C1696" s="14">
        <v>10842.31</v>
      </c>
      <c r="D1696" s="14">
        <v>10752.61</v>
      </c>
      <c r="E1696" s="15">
        <v>10808.29</v>
      </c>
      <c r="F1696" s="19">
        <f t="shared" si="164"/>
        <v>0.57011793725002557</v>
      </c>
      <c r="G1696" s="19"/>
      <c r="H1696" s="19"/>
      <c r="I1696" s="19"/>
      <c r="J1696" s="19"/>
      <c r="K1696" s="19"/>
      <c r="L1696" s="19"/>
      <c r="M1696" s="19"/>
      <c r="N1696" s="51">
        <f t="shared" si="165"/>
        <v>0.18803709238992025</v>
      </c>
      <c r="O1696" s="51">
        <f t="shared" si="166"/>
        <v>0.10772703400269129</v>
      </c>
      <c r="Q1696" s="12">
        <v>40590</v>
      </c>
      <c r="R1696" s="5">
        <v>3905</v>
      </c>
      <c r="S1696" s="5">
        <v>3950</v>
      </c>
      <c r="T1696" s="5">
        <v>3895</v>
      </c>
      <c r="U1696" s="5">
        <v>3905</v>
      </c>
      <c r="V1696" s="5">
        <v>12282600</v>
      </c>
      <c r="W1696" s="3">
        <v>3905</v>
      </c>
      <c r="X1696" s="19">
        <f t="shared" si="167"/>
        <v>-0.12804097311139565</v>
      </c>
      <c r="AF1696" s="51">
        <f t="shared" si="169"/>
        <v>-2.0860228600645698E-3</v>
      </c>
      <c r="AG1696" s="51">
        <f t="shared" si="168"/>
        <v>2.6653776469818949E-4</v>
      </c>
    </row>
    <row r="1697" spans="1:33">
      <c r="A1697" s="12">
        <v>40591</v>
      </c>
      <c r="B1697" s="14">
        <v>10882.91</v>
      </c>
      <c r="C1697" s="14">
        <v>10891.6</v>
      </c>
      <c r="D1697" s="14">
        <v>10820.48</v>
      </c>
      <c r="E1697" s="15">
        <v>10836.64</v>
      </c>
      <c r="F1697" s="19">
        <f t="shared" si="164"/>
        <v>0.26161245552125517</v>
      </c>
      <c r="G1697" s="19"/>
      <c r="H1697" s="19"/>
      <c r="I1697" s="19"/>
      <c r="J1697" s="19"/>
      <c r="K1697" s="19"/>
      <c r="L1697" s="19"/>
      <c r="M1697" s="19"/>
      <c r="N1697" s="51">
        <f t="shared" si="165"/>
        <v>1.8483007443781809E-2</v>
      </c>
      <c r="O1697" s="51">
        <f t="shared" si="166"/>
        <v>4.8868632309147534E-3</v>
      </c>
      <c r="Q1697" s="12">
        <v>40591</v>
      </c>
      <c r="R1697" s="5">
        <v>3940</v>
      </c>
      <c r="S1697" s="5">
        <v>3940</v>
      </c>
      <c r="T1697" s="5">
        <v>3895</v>
      </c>
      <c r="U1697" s="5">
        <v>3910</v>
      </c>
      <c r="V1697" s="5">
        <v>9009400</v>
      </c>
      <c r="W1697" s="3">
        <v>3910</v>
      </c>
      <c r="X1697" s="19">
        <f t="shared" si="167"/>
        <v>0.12787723785166241</v>
      </c>
      <c r="AF1697" s="51">
        <f t="shared" si="169"/>
        <v>2.1042888707148216E-3</v>
      </c>
      <c r="AG1697" s="51">
        <f t="shared" si="168"/>
        <v>2.6965417226272999E-4</v>
      </c>
    </row>
    <row r="1698" spans="1:33">
      <c r="A1698" s="12">
        <v>40592</v>
      </c>
      <c r="B1698" s="14">
        <v>10829.15</v>
      </c>
      <c r="C1698" s="14">
        <v>10862.43</v>
      </c>
      <c r="D1698" s="14">
        <v>10810.12</v>
      </c>
      <c r="E1698" s="15">
        <v>10842.8</v>
      </c>
      <c r="F1698" s="19">
        <f t="shared" si="164"/>
        <v>5.6811893606816086E-2</v>
      </c>
      <c r="G1698" s="19"/>
      <c r="H1698" s="19"/>
      <c r="I1698" s="19"/>
      <c r="J1698" s="19"/>
      <c r="K1698" s="19"/>
      <c r="L1698" s="19"/>
      <c r="M1698" s="19"/>
      <c r="N1698" s="51">
        <f t="shared" si="165"/>
        <v>2.1167741726703723E-4</v>
      </c>
      <c r="O1698" s="51">
        <f t="shared" si="166"/>
        <v>1.2615351931651785E-5</v>
      </c>
      <c r="Q1698" s="12">
        <v>40592</v>
      </c>
      <c r="R1698" s="5">
        <v>3895</v>
      </c>
      <c r="S1698" s="5">
        <v>3895</v>
      </c>
      <c r="T1698" s="5">
        <v>3865</v>
      </c>
      <c r="U1698" s="5">
        <v>3885</v>
      </c>
      <c r="V1698" s="5">
        <v>7696400</v>
      </c>
      <c r="W1698" s="3">
        <v>3885</v>
      </c>
      <c r="X1698" s="19">
        <f t="shared" si="167"/>
        <v>-0.64350064350064351</v>
      </c>
      <c r="AF1698" s="51">
        <f t="shared" si="169"/>
        <v>-0.26613662112057851</v>
      </c>
      <c r="AG1698" s="51">
        <f t="shared" si="168"/>
        <v>0.17118781616073792</v>
      </c>
    </row>
    <row r="1699" spans="1:33">
      <c r="A1699" s="12">
        <v>40595</v>
      </c>
      <c r="B1699" s="14">
        <v>10820.78</v>
      </c>
      <c r="C1699" s="14">
        <v>10859.39</v>
      </c>
      <c r="D1699" s="14">
        <v>10789.41</v>
      </c>
      <c r="E1699" s="15">
        <v>10857.53</v>
      </c>
      <c r="F1699" s="19">
        <f t="shared" si="164"/>
        <v>0.1356662150599757</v>
      </c>
      <c r="G1699" s="19"/>
      <c r="H1699" s="19"/>
      <c r="I1699" s="19"/>
      <c r="J1699" s="19"/>
      <c r="K1699" s="19"/>
      <c r="L1699" s="19"/>
      <c r="M1699" s="19"/>
      <c r="N1699" s="51">
        <f t="shared" si="165"/>
        <v>2.6539448204110768E-3</v>
      </c>
      <c r="O1699" s="51">
        <f t="shared" si="166"/>
        <v>3.6744232912047664E-4</v>
      </c>
      <c r="Q1699" s="12">
        <v>40595</v>
      </c>
      <c r="R1699" s="5">
        <v>3865</v>
      </c>
      <c r="S1699" s="5">
        <v>3910</v>
      </c>
      <c r="T1699" s="5">
        <v>3860</v>
      </c>
      <c r="U1699" s="5">
        <v>3905</v>
      </c>
      <c r="V1699" s="5">
        <v>6005500</v>
      </c>
      <c r="W1699" s="3">
        <v>3905</v>
      </c>
      <c r="X1699" s="19">
        <f t="shared" si="167"/>
        <v>0.51216389244558258</v>
      </c>
      <c r="AF1699" s="51">
        <f t="shared" si="169"/>
        <v>0.13455750931110272</v>
      </c>
      <c r="AG1699" s="51">
        <f t="shared" si="168"/>
        <v>6.8951531925358744E-2</v>
      </c>
    </row>
    <row r="1700" spans="1:33">
      <c r="A1700" s="12">
        <v>40596</v>
      </c>
      <c r="B1700" s="14">
        <v>10745.52</v>
      </c>
      <c r="C1700" s="14">
        <v>10761.22</v>
      </c>
      <c r="D1700" s="14">
        <v>10639.78</v>
      </c>
      <c r="E1700" s="15">
        <v>10664.7</v>
      </c>
      <c r="F1700" s="19">
        <f t="shared" si="164"/>
        <v>-1.8081146211332708</v>
      </c>
      <c r="G1700" s="19"/>
      <c r="H1700" s="19"/>
      <c r="I1700" s="19"/>
      <c r="J1700" s="19"/>
      <c r="K1700" s="19"/>
      <c r="L1700" s="19"/>
      <c r="M1700" s="19"/>
      <c r="N1700" s="51">
        <f t="shared" si="165"/>
        <v>-5.8839558191531669</v>
      </c>
      <c r="O1700" s="51">
        <f t="shared" si="166"/>
        <v>10.622478745309991</v>
      </c>
      <c r="Q1700" s="12">
        <v>40596</v>
      </c>
      <c r="R1700" s="5">
        <v>3865</v>
      </c>
      <c r="S1700" s="5">
        <v>3870</v>
      </c>
      <c r="T1700" s="5">
        <v>3790</v>
      </c>
      <c r="U1700" s="5">
        <v>3805</v>
      </c>
      <c r="V1700" s="5">
        <v>11222300</v>
      </c>
      <c r="W1700" s="3">
        <v>3805</v>
      </c>
      <c r="X1700" s="19">
        <f t="shared" si="167"/>
        <v>-2.6281208935611038</v>
      </c>
      <c r="AF1700" s="51">
        <f t="shared" si="169"/>
        <v>-18.146933591834394</v>
      </c>
      <c r="AG1700" s="51">
        <f t="shared" si="168"/>
        <v>47.687475618704667</v>
      </c>
    </row>
    <row r="1701" spans="1:33">
      <c r="A1701" s="12">
        <v>40597</v>
      </c>
      <c r="B1701" s="14">
        <v>10588.82</v>
      </c>
      <c r="C1701" s="14">
        <v>10666.72</v>
      </c>
      <c r="D1701" s="14">
        <v>10569.93</v>
      </c>
      <c r="E1701" s="15">
        <v>10579.1</v>
      </c>
      <c r="F1701" s="19">
        <f t="shared" si="164"/>
        <v>-0.80914255465966245</v>
      </c>
      <c r="G1701" s="19"/>
      <c r="H1701" s="19"/>
      <c r="I1701" s="19"/>
      <c r="J1701" s="19"/>
      <c r="K1701" s="19"/>
      <c r="L1701" s="19"/>
      <c r="M1701" s="19"/>
      <c r="N1701" s="51">
        <f t="shared" si="165"/>
        <v>-0.52430343995060824</v>
      </c>
      <c r="O1701" s="51">
        <f t="shared" si="166"/>
        <v>0.42277595201683021</v>
      </c>
      <c r="Q1701" s="12">
        <v>40597</v>
      </c>
      <c r="R1701" s="5">
        <v>3735</v>
      </c>
      <c r="S1701" s="5">
        <v>3795</v>
      </c>
      <c r="T1701" s="5">
        <v>3720</v>
      </c>
      <c r="U1701" s="5">
        <v>3740</v>
      </c>
      <c r="V1701" s="5">
        <v>13596200</v>
      </c>
      <c r="W1701" s="3">
        <v>3740</v>
      </c>
      <c r="X1701" s="19">
        <f t="shared" si="167"/>
        <v>-1.7379679144385027</v>
      </c>
      <c r="AF1701" s="51">
        <f t="shared" si="169"/>
        <v>-5.2471622186534592</v>
      </c>
      <c r="AG1701" s="51">
        <f t="shared" si="168"/>
        <v>9.1179943996156823</v>
      </c>
    </row>
    <row r="1702" spans="1:33">
      <c r="A1702" s="12">
        <v>40598</v>
      </c>
      <c r="B1702" s="14">
        <v>10533.2</v>
      </c>
      <c r="C1702" s="14">
        <v>10542.7</v>
      </c>
      <c r="D1702" s="14">
        <v>10428.379999999999</v>
      </c>
      <c r="E1702" s="15">
        <v>10452.709999999999</v>
      </c>
      <c r="F1702" s="19">
        <f t="shared" si="164"/>
        <v>-1.2091601125449885</v>
      </c>
      <c r="G1702" s="19"/>
      <c r="H1702" s="19"/>
      <c r="I1702" s="19"/>
      <c r="J1702" s="19"/>
      <c r="K1702" s="19"/>
      <c r="L1702" s="19"/>
      <c r="M1702" s="19"/>
      <c r="N1702" s="51">
        <f t="shared" si="165"/>
        <v>-1.7556863262272306</v>
      </c>
      <c r="O1702" s="51">
        <f t="shared" si="166"/>
        <v>2.1180159956515805</v>
      </c>
      <c r="Q1702" s="12">
        <v>40598</v>
      </c>
      <c r="R1702" s="5">
        <v>3680</v>
      </c>
      <c r="S1702" s="5">
        <v>3735</v>
      </c>
      <c r="T1702" s="5">
        <v>3665</v>
      </c>
      <c r="U1702" s="5">
        <v>3675</v>
      </c>
      <c r="V1702" s="5">
        <v>11027300</v>
      </c>
      <c r="W1702" s="3">
        <v>3675</v>
      </c>
      <c r="X1702" s="19">
        <f t="shared" si="167"/>
        <v>-1.7687074829931975</v>
      </c>
      <c r="AF1702" s="51">
        <f t="shared" si="169"/>
        <v>-5.5305809934884662</v>
      </c>
      <c r="AG1702" s="51">
        <f t="shared" si="168"/>
        <v>9.7804989113136305</v>
      </c>
    </row>
    <row r="1703" spans="1:33">
      <c r="A1703" s="12">
        <v>40599</v>
      </c>
      <c r="B1703" s="14">
        <v>10475.780000000001</v>
      </c>
      <c r="C1703" s="14">
        <v>10532.21</v>
      </c>
      <c r="D1703" s="14">
        <v>10454.459999999999</v>
      </c>
      <c r="E1703" s="15">
        <v>10526.76</v>
      </c>
      <c r="F1703" s="19">
        <f t="shared" si="164"/>
        <v>0.70344531460773385</v>
      </c>
      <c r="G1703" s="19"/>
      <c r="H1703" s="19"/>
      <c r="I1703" s="19"/>
      <c r="J1703" s="19"/>
      <c r="K1703" s="19"/>
      <c r="L1703" s="19"/>
      <c r="M1703" s="19"/>
      <c r="N1703" s="51">
        <f t="shared" si="165"/>
        <v>0.35224056998042325</v>
      </c>
      <c r="O1703" s="51">
        <f t="shared" si="166"/>
        <v>0.24876302748837445</v>
      </c>
      <c r="Q1703" s="12">
        <v>40599</v>
      </c>
      <c r="R1703" s="5">
        <v>3710</v>
      </c>
      <c r="S1703" s="5">
        <v>3770</v>
      </c>
      <c r="T1703" s="5">
        <v>3710</v>
      </c>
      <c r="U1703" s="5">
        <v>3755</v>
      </c>
      <c r="V1703" s="5">
        <v>13351200</v>
      </c>
      <c r="W1703" s="3">
        <v>3755</v>
      </c>
      <c r="X1703" s="19">
        <f t="shared" si="167"/>
        <v>2.1304926764314249</v>
      </c>
      <c r="AF1703" s="51">
        <f t="shared" si="169"/>
        <v>9.6739512819089235</v>
      </c>
      <c r="AG1703" s="51">
        <f t="shared" si="168"/>
        <v>20.612873020688703</v>
      </c>
    </row>
    <row r="1704" spans="1:33">
      <c r="A1704" s="12">
        <v>40602</v>
      </c>
      <c r="B1704" s="14">
        <v>10504.54</v>
      </c>
      <c r="C1704" s="14">
        <v>10628.76</v>
      </c>
      <c r="D1704" s="14">
        <v>10448.83</v>
      </c>
      <c r="E1704" s="15">
        <v>10624.09</v>
      </c>
      <c r="F1704" s="19">
        <f t="shared" si="164"/>
        <v>0.9161255222800252</v>
      </c>
      <c r="G1704" s="19"/>
      <c r="H1704" s="19"/>
      <c r="I1704" s="19"/>
      <c r="J1704" s="19"/>
      <c r="K1704" s="19"/>
      <c r="L1704" s="19"/>
      <c r="M1704" s="19"/>
      <c r="N1704" s="51">
        <f t="shared" si="165"/>
        <v>0.77592529672349042</v>
      </c>
      <c r="O1704" s="51">
        <f t="shared" si="166"/>
        <v>0.71300604948279822</v>
      </c>
      <c r="Q1704" s="12">
        <v>40602</v>
      </c>
      <c r="R1704" s="5">
        <v>3760</v>
      </c>
      <c r="S1704" s="5">
        <v>3840</v>
      </c>
      <c r="T1704" s="5">
        <v>3715</v>
      </c>
      <c r="U1704" s="5">
        <v>3820</v>
      </c>
      <c r="V1704" s="5">
        <v>11817400</v>
      </c>
      <c r="W1704" s="3">
        <v>3820</v>
      </c>
      <c r="X1704" s="19">
        <f t="shared" si="167"/>
        <v>1.7015706806282722</v>
      </c>
      <c r="AF1704" s="51">
        <f t="shared" si="169"/>
        <v>4.9289568518040197</v>
      </c>
      <c r="AG1704" s="51">
        <f t="shared" si="168"/>
        <v>8.3882884286869182</v>
      </c>
    </row>
    <row r="1705" spans="1:33">
      <c r="A1705" s="12">
        <v>40603</v>
      </c>
      <c r="B1705" s="14">
        <v>10676.24</v>
      </c>
      <c r="C1705" s="14">
        <v>10754.03</v>
      </c>
      <c r="D1705" s="14">
        <v>10672.91</v>
      </c>
      <c r="E1705" s="15">
        <v>10754.03</v>
      </c>
      <c r="F1705" s="19">
        <f t="shared" si="164"/>
        <v>1.2082912173389928</v>
      </c>
      <c r="G1705" s="19"/>
      <c r="H1705" s="19"/>
      <c r="I1705" s="19"/>
      <c r="J1705" s="19"/>
      <c r="K1705" s="19"/>
      <c r="L1705" s="19"/>
      <c r="M1705" s="19"/>
      <c r="N1705" s="51">
        <f t="shared" si="165"/>
        <v>1.7762930112746127</v>
      </c>
      <c r="O1705" s="51">
        <f t="shared" si="166"/>
        <v>2.1512265181723502</v>
      </c>
      <c r="Q1705" s="12">
        <v>40603</v>
      </c>
      <c r="R1705" s="5">
        <v>3825</v>
      </c>
      <c r="S1705" s="5">
        <v>3865</v>
      </c>
      <c r="T1705" s="5">
        <v>3820</v>
      </c>
      <c r="U1705" s="5">
        <v>3855</v>
      </c>
      <c r="V1705" s="5">
        <v>7197500</v>
      </c>
      <c r="W1705" s="3">
        <v>3855</v>
      </c>
      <c r="X1705" s="19">
        <f t="shared" si="167"/>
        <v>0.9079118028534372</v>
      </c>
      <c r="AF1705" s="51">
        <f t="shared" si="169"/>
        <v>0.74905762257824471</v>
      </c>
      <c r="AG1705" s="51">
        <f t="shared" si="168"/>
        <v>0.68027885250520193</v>
      </c>
    </row>
    <row r="1706" spans="1:33">
      <c r="A1706" s="12">
        <v>40604</v>
      </c>
      <c r="B1706" s="14">
        <v>10609.28</v>
      </c>
      <c r="C1706" s="14">
        <v>10629.5</v>
      </c>
      <c r="D1706" s="14">
        <v>10492.38</v>
      </c>
      <c r="E1706" s="15">
        <v>10492.38</v>
      </c>
      <c r="F1706" s="19">
        <f t="shared" si="164"/>
        <v>-2.4937144861318545</v>
      </c>
      <c r="G1706" s="19"/>
      <c r="H1706" s="19"/>
      <c r="I1706" s="19"/>
      <c r="J1706" s="19"/>
      <c r="K1706" s="19"/>
      <c r="L1706" s="19"/>
      <c r="M1706" s="19"/>
      <c r="N1706" s="51">
        <f t="shared" si="165"/>
        <v>-15.455541061020277</v>
      </c>
      <c r="O1706" s="51">
        <f t="shared" si="166"/>
        <v>38.49866036714505</v>
      </c>
      <c r="Q1706" s="12">
        <v>40604</v>
      </c>
      <c r="R1706" s="5">
        <v>3800</v>
      </c>
      <c r="S1706" s="5">
        <v>3805</v>
      </c>
      <c r="T1706" s="5">
        <v>3740</v>
      </c>
      <c r="U1706" s="5">
        <v>3745</v>
      </c>
      <c r="V1706" s="5">
        <v>14094100</v>
      </c>
      <c r="W1706" s="3">
        <v>3745</v>
      </c>
      <c r="X1706" s="19">
        <f t="shared" si="167"/>
        <v>-2.9372496662216285</v>
      </c>
      <c r="AF1706" s="51">
        <f t="shared" si="169"/>
        <v>-25.334001749783486</v>
      </c>
      <c r="AG1706" s="51">
        <f t="shared" si="168"/>
        <v>74.40550379483669</v>
      </c>
    </row>
    <row r="1707" spans="1:33">
      <c r="A1707" s="12">
        <v>40605</v>
      </c>
      <c r="B1707" s="14">
        <v>10529.77</v>
      </c>
      <c r="C1707" s="14">
        <v>10593.34</v>
      </c>
      <c r="D1707" s="14">
        <v>10522.4</v>
      </c>
      <c r="E1707" s="15">
        <v>10586.02</v>
      </c>
      <c r="F1707" s="19">
        <f t="shared" si="164"/>
        <v>0.88456284798253959</v>
      </c>
      <c r="G1707" s="19"/>
      <c r="H1707" s="19"/>
      <c r="I1707" s="19"/>
      <c r="J1707" s="19"/>
      <c r="K1707" s="19"/>
      <c r="L1707" s="19"/>
      <c r="M1707" s="19"/>
      <c r="N1707" s="51">
        <f t="shared" si="165"/>
        <v>0.69868584826012947</v>
      </c>
      <c r="O1707" s="51">
        <f t="shared" si="166"/>
        <v>0.61997750076685409</v>
      </c>
      <c r="Q1707" s="12">
        <v>40605</v>
      </c>
      <c r="R1707" s="5">
        <v>3740</v>
      </c>
      <c r="S1707" s="5">
        <v>3765</v>
      </c>
      <c r="T1707" s="5">
        <v>3730</v>
      </c>
      <c r="U1707" s="5">
        <v>3740</v>
      </c>
      <c r="V1707" s="5">
        <v>5589000</v>
      </c>
      <c r="W1707" s="3">
        <v>3740</v>
      </c>
      <c r="X1707" s="19">
        <f t="shared" si="167"/>
        <v>-0.13368983957219249</v>
      </c>
      <c r="AF1707" s="51">
        <f t="shared" si="169"/>
        <v>-2.3751046379293919E-3</v>
      </c>
      <c r="AG1707" s="51">
        <f t="shared" si="168"/>
        <v>3.1689131032396924E-4</v>
      </c>
    </row>
    <row r="1708" spans="1:33">
      <c r="A1708" s="12">
        <v>40606</v>
      </c>
      <c r="B1708" s="14">
        <v>10730.91</v>
      </c>
      <c r="C1708" s="14">
        <v>10768.43</v>
      </c>
      <c r="D1708" s="14">
        <v>10664.37</v>
      </c>
      <c r="E1708" s="15">
        <v>10693.66</v>
      </c>
      <c r="F1708" s="19">
        <f t="shared" si="164"/>
        <v>1.0065777292339519</v>
      </c>
      <c r="G1708" s="19"/>
      <c r="H1708" s="19"/>
      <c r="I1708" s="19"/>
      <c r="J1708" s="19"/>
      <c r="K1708" s="19"/>
      <c r="L1708" s="19"/>
      <c r="M1708" s="19"/>
      <c r="N1708" s="51">
        <f t="shared" si="165"/>
        <v>1.0283525019153874</v>
      </c>
      <c r="O1708" s="51">
        <f t="shared" si="166"/>
        <v>1.0379808600018943</v>
      </c>
      <c r="Q1708" s="12">
        <v>40606</v>
      </c>
      <c r="R1708" s="5">
        <v>3835</v>
      </c>
      <c r="S1708" s="5">
        <v>3835</v>
      </c>
      <c r="T1708" s="5">
        <v>3770</v>
      </c>
      <c r="U1708" s="5">
        <v>3785</v>
      </c>
      <c r="V1708" s="5">
        <v>7625600</v>
      </c>
      <c r="W1708" s="3">
        <v>3785</v>
      </c>
      <c r="X1708" s="19">
        <f t="shared" si="167"/>
        <v>1.1889035667107</v>
      </c>
      <c r="AF1708" s="51">
        <f t="shared" si="169"/>
        <v>1.6816411583807356</v>
      </c>
      <c r="AG1708" s="51">
        <f t="shared" si="168"/>
        <v>1.9997595108519219</v>
      </c>
    </row>
    <row r="1709" spans="1:33">
      <c r="A1709" s="12">
        <v>40609</v>
      </c>
      <c r="B1709" s="14">
        <v>10626.97</v>
      </c>
      <c r="C1709" s="14">
        <v>10626.97</v>
      </c>
      <c r="D1709" s="14">
        <v>10472.51</v>
      </c>
      <c r="E1709" s="15">
        <v>10505.02</v>
      </c>
      <c r="F1709" s="19">
        <f t="shared" si="164"/>
        <v>-1.7957129067817046</v>
      </c>
      <c r="G1709" s="19"/>
      <c r="H1709" s="19"/>
      <c r="I1709" s="19"/>
      <c r="J1709" s="19"/>
      <c r="K1709" s="19"/>
      <c r="L1709" s="19"/>
      <c r="M1709" s="19"/>
      <c r="N1709" s="51">
        <f t="shared" si="165"/>
        <v>-5.7635273650217673</v>
      </c>
      <c r="O1709" s="51">
        <f t="shared" si="166"/>
        <v>10.333588089949775</v>
      </c>
      <c r="Q1709" s="12">
        <v>40609</v>
      </c>
      <c r="R1709" s="5">
        <v>3725</v>
      </c>
      <c r="S1709" s="5">
        <v>3730</v>
      </c>
      <c r="T1709" s="5">
        <v>3670</v>
      </c>
      <c r="U1709" s="5">
        <v>3695</v>
      </c>
      <c r="V1709" s="5">
        <v>10586200</v>
      </c>
      <c r="W1709" s="3">
        <v>3695</v>
      </c>
      <c r="X1709" s="19">
        <f t="shared" si="167"/>
        <v>-2.4357239512855209</v>
      </c>
      <c r="AF1709" s="51">
        <f t="shared" si="169"/>
        <v>-14.445778305856003</v>
      </c>
      <c r="AG1709" s="51">
        <f t="shared" si="168"/>
        <v>35.18205966754654</v>
      </c>
    </row>
    <row r="1710" spans="1:33">
      <c r="A1710" s="12">
        <v>40610</v>
      </c>
      <c r="B1710" s="14">
        <v>10513.08</v>
      </c>
      <c r="C1710" s="14">
        <v>10565.1</v>
      </c>
      <c r="D1710" s="14">
        <v>10509.23</v>
      </c>
      <c r="E1710" s="15">
        <v>10525.19</v>
      </c>
      <c r="F1710" s="19">
        <f t="shared" si="164"/>
        <v>0.19163549541623545</v>
      </c>
      <c r="G1710" s="19"/>
      <c r="H1710" s="19"/>
      <c r="I1710" s="19"/>
      <c r="J1710" s="19"/>
      <c r="K1710" s="19"/>
      <c r="L1710" s="19"/>
      <c r="M1710" s="19"/>
      <c r="N1710" s="51">
        <f t="shared" si="165"/>
        <v>7.348983250621853E-3</v>
      </c>
      <c r="O1710" s="51">
        <f t="shared" si="166"/>
        <v>1.4287941939524693E-3</v>
      </c>
      <c r="Q1710" s="12">
        <v>40610</v>
      </c>
      <c r="R1710" s="5">
        <v>3680</v>
      </c>
      <c r="S1710" s="5">
        <v>3730</v>
      </c>
      <c r="T1710" s="5">
        <v>3680</v>
      </c>
      <c r="U1710" s="5">
        <v>3700</v>
      </c>
      <c r="V1710" s="5">
        <v>5777900</v>
      </c>
      <c r="W1710" s="3">
        <v>3700</v>
      </c>
      <c r="X1710" s="19">
        <f t="shared" si="167"/>
        <v>0.13513513513513514</v>
      </c>
      <c r="AF1710" s="51">
        <f t="shared" si="169"/>
        <v>2.4824711748813572E-3</v>
      </c>
      <c r="AG1710" s="51">
        <f t="shared" si="168"/>
        <v>3.3613387789212126E-4</v>
      </c>
    </row>
    <row r="1711" spans="1:33">
      <c r="A1711" s="12">
        <v>40611</v>
      </c>
      <c r="B1711" s="14">
        <v>10607.23</v>
      </c>
      <c r="C1711" s="14">
        <v>10662.07</v>
      </c>
      <c r="D1711" s="14">
        <v>10563.82</v>
      </c>
      <c r="E1711" s="15">
        <v>10589.5</v>
      </c>
      <c r="F1711" s="19">
        <f t="shared" si="164"/>
        <v>0.60729968364889264</v>
      </c>
      <c r="G1711" s="19"/>
      <c r="H1711" s="19"/>
      <c r="I1711" s="19"/>
      <c r="J1711" s="19"/>
      <c r="K1711" s="19"/>
      <c r="L1711" s="19"/>
      <c r="M1711" s="19"/>
      <c r="N1711" s="51">
        <f t="shared" si="165"/>
        <v>0.22707573230183636</v>
      </c>
      <c r="O1711" s="51">
        <f t="shared" si="166"/>
        <v>0.13853546429782648</v>
      </c>
      <c r="Q1711" s="12">
        <v>40611</v>
      </c>
      <c r="R1711" s="5">
        <v>3740</v>
      </c>
      <c r="S1711" s="5">
        <v>3755</v>
      </c>
      <c r="T1711" s="5">
        <v>3695</v>
      </c>
      <c r="U1711" s="5">
        <v>3715</v>
      </c>
      <c r="V1711" s="5">
        <v>5327200</v>
      </c>
      <c r="W1711" s="3">
        <v>3715</v>
      </c>
      <c r="X1711" s="19">
        <f t="shared" si="167"/>
        <v>0.40376850605652759</v>
      </c>
      <c r="AF1711" s="51">
        <f t="shared" si="169"/>
        <v>6.5957041685729106E-2</v>
      </c>
      <c r="AG1711" s="51">
        <f t="shared" si="168"/>
        <v>2.6649039332990794E-2</v>
      </c>
    </row>
    <row r="1712" spans="1:33">
      <c r="A1712" s="12">
        <v>40612</v>
      </c>
      <c r="B1712" s="14">
        <v>10544.13</v>
      </c>
      <c r="C1712" s="14">
        <v>10549.17</v>
      </c>
      <c r="D1712" s="14">
        <v>10410.1</v>
      </c>
      <c r="E1712" s="15">
        <v>10434.379999999999</v>
      </c>
      <c r="F1712" s="19">
        <f t="shared" si="164"/>
        <v>-1.4866240255769947</v>
      </c>
      <c r="G1712" s="19"/>
      <c r="H1712" s="19"/>
      <c r="I1712" s="19"/>
      <c r="J1712" s="19"/>
      <c r="K1712" s="19"/>
      <c r="L1712" s="19"/>
      <c r="M1712" s="19"/>
      <c r="N1712" s="51">
        <f t="shared" si="165"/>
        <v>-3.2670833935519887</v>
      </c>
      <c r="O1712" s="51">
        <f t="shared" si="166"/>
        <v>4.8478252925501009</v>
      </c>
      <c r="Q1712" s="12">
        <v>40612</v>
      </c>
      <c r="R1712" s="5">
        <v>3670</v>
      </c>
      <c r="S1712" s="5">
        <v>3680</v>
      </c>
      <c r="T1712" s="5">
        <v>3625</v>
      </c>
      <c r="U1712" s="5">
        <v>3650</v>
      </c>
      <c r="V1712" s="5">
        <v>9700300</v>
      </c>
      <c r="W1712" s="3">
        <v>3650</v>
      </c>
      <c r="X1712" s="19">
        <f t="shared" si="167"/>
        <v>-1.7808219178082192</v>
      </c>
      <c r="AF1712" s="51">
        <f t="shared" si="169"/>
        <v>-5.6450206617496317</v>
      </c>
      <c r="AG1712" s="51">
        <f t="shared" si="168"/>
        <v>10.05126479706848</v>
      </c>
    </row>
    <row r="1713" spans="1:33">
      <c r="A1713" s="12">
        <v>40613</v>
      </c>
      <c r="B1713" s="14">
        <v>10298.64</v>
      </c>
      <c r="C1713" s="14">
        <v>10378.549999999999</v>
      </c>
      <c r="D1713" s="14">
        <v>10254.43</v>
      </c>
      <c r="E1713" s="15">
        <v>10254.43</v>
      </c>
      <c r="F1713" s="19">
        <f t="shared" si="164"/>
        <v>-1.7548513179181962</v>
      </c>
      <c r="G1713" s="19"/>
      <c r="H1713" s="19"/>
      <c r="I1713" s="19"/>
      <c r="J1713" s="19"/>
      <c r="K1713" s="19"/>
      <c r="L1713" s="19"/>
      <c r="M1713" s="19"/>
      <c r="N1713" s="51">
        <f t="shared" si="165"/>
        <v>-5.3783801796662036</v>
      </c>
      <c r="O1713" s="51">
        <f t="shared" si="166"/>
        <v>9.4232778578933072</v>
      </c>
      <c r="Q1713" s="12">
        <v>40613</v>
      </c>
      <c r="R1713" s="5">
        <v>3600</v>
      </c>
      <c r="S1713" s="5">
        <v>3635</v>
      </c>
      <c r="T1713" s="5">
        <v>3585</v>
      </c>
      <c r="U1713" s="5">
        <v>3595</v>
      </c>
      <c r="V1713" s="5">
        <v>14958400</v>
      </c>
      <c r="W1713" s="3">
        <v>3595</v>
      </c>
      <c r="X1713" s="19">
        <f t="shared" si="167"/>
        <v>-1.52990264255911</v>
      </c>
      <c r="AF1713" s="51">
        <f t="shared" si="169"/>
        <v>-3.5790132365857601</v>
      </c>
      <c r="AG1713" s="51">
        <f t="shared" si="168"/>
        <v>5.4745833566996467</v>
      </c>
    </row>
    <row r="1714" spans="1:33">
      <c r="A1714" s="12">
        <v>40616</v>
      </c>
      <c r="B1714" s="14">
        <v>10044.17</v>
      </c>
      <c r="C1714" s="14">
        <v>10049.92</v>
      </c>
      <c r="D1714" s="14">
        <v>9578.65</v>
      </c>
      <c r="E1714" s="15">
        <v>9620.49</v>
      </c>
      <c r="F1714" s="19">
        <f t="shared" si="164"/>
        <v>-6.5894772511587307</v>
      </c>
      <c r="G1714" s="19"/>
      <c r="H1714" s="19"/>
      <c r="I1714" s="19"/>
      <c r="J1714" s="19"/>
      <c r="K1714" s="19"/>
      <c r="L1714" s="19"/>
      <c r="M1714" s="19"/>
      <c r="N1714" s="51">
        <f t="shared" si="165"/>
        <v>-285.76042575298567</v>
      </c>
      <c r="O1714" s="51">
        <f t="shared" si="166"/>
        <v>1882.2159341843337</v>
      </c>
      <c r="Q1714" s="12">
        <v>40616</v>
      </c>
      <c r="R1714" s="5">
        <v>3175</v>
      </c>
      <c r="S1714" s="5">
        <v>3400</v>
      </c>
      <c r="T1714" s="5">
        <v>3160</v>
      </c>
      <c r="U1714" s="5">
        <v>3310</v>
      </c>
      <c r="V1714" s="5">
        <v>27156900</v>
      </c>
      <c r="W1714" s="3">
        <v>3310</v>
      </c>
      <c r="X1714" s="19">
        <f t="shared" si="167"/>
        <v>-8.6102719033232624</v>
      </c>
      <c r="AF1714" s="51">
        <f t="shared" si="169"/>
        <v>-638.27829406380863</v>
      </c>
      <c r="AG1714" s="51">
        <f t="shared" si="168"/>
        <v>5495.5787323850227</v>
      </c>
    </row>
    <row r="1715" spans="1:33">
      <c r="A1715" s="12">
        <v>40617</v>
      </c>
      <c r="B1715" s="14">
        <v>9441.66</v>
      </c>
      <c r="C1715" s="14">
        <v>9441.66</v>
      </c>
      <c r="D1715" s="14">
        <v>8227.6299999999992</v>
      </c>
      <c r="E1715" s="15">
        <v>8605.15</v>
      </c>
      <c r="F1715" s="19">
        <f t="shared" si="164"/>
        <v>-11.79921326182577</v>
      </c>
      <c r="G1715" s="19"/>
      <c r="H1715" s="19"/>
      <c r="I1715" s="19"/>
      <c r="J1715" s="19"/>
      <c r="K1715" s="19"/>
      <c r="L1715" s="19"/>
      <c r="M1715" s="19"/>
      <c r="N1715" s="51">
        <f t="shared" si="165"/>
        <v>-1641.5403952466202</v>
      </c>
      <c r="O1715" s="51">
        <f t="shared" si="166"/>
        <v>19364.313236769176</v>
      </c>
      <c r="Q1715" s="12">
        <v>40617</v>
      </c>
      <c r="R1715" s="5">
        <v>3200</v>
      </c>
      <c r="S1715" s="5">
        <v>3215</v>
      </c>
      <c r="T1715" s="5">
        <v>2830</v>
      </c>
      <c r="U1715" s="5">
        <v>3065</v>
      </c>
      <c r="V1715" s="5">
        <v>25375300</v>
      </c>
      <c r="W1715" s="3">
        <v>3065</v>
      </c>
      <c r="X1715" s="19">
        <f t="shared" si="167"/>
        <v>-7.9934747145187597</v>
      </c>
      <c r="AF1715" s="51">
        <f t="shared" si="169"/>
        <v>-510.69683520884189</v>
      </c>
      <c r="AG1715" s="51">
        <f t="shared" si="168"/>
        <v>4082.1054755610953</v>
      </c>
    </row>
    <row r="1716" spans="1:33">
      <c r="A1716" s="12">
        <v>40618</v>
      </c>
      <c r="B1716" s="14">
        <v>8767.2000000000007</v>
      </c>
      <c r="C1716" s="14">
        <v>9168.51</v>
      </c>
      <c r="D1716" s="14">
        <v>8763.9500000000007</v>
      </c>
      <c r="E1716" s="15">
        <v>9093.7199999999993</v>
      </c>
      <c r="F1716" s="19">
        <f t="shared" si="164"/>
        <v>5.3726087893623262</v>
      </c>
      <c r="G1716" s="19"/>
      <c r="H1716" s="19"/>
      <c r="I1716" s="19"/>
      <c r="J1716" s="19"/>
      <c r="K1716" s="19"/>
      <c r="L1716" s="19"/>
      <c r="M1716" s="19"/>
      <c r="N1716" s="51">
        <f t="shared" si="165"/>
        <v>155.32125684118066</v>
      </c>
      <c r="O1716" s="51">
        <f t="shared" si="166"/>
        <v>834.9129453668869</v>
      </c>
      <c r="Q1716" s="12">
        <v>40618</v>
      </c>
      <c r="R1716" s="5">
        <v>3300</v>
      </c>
      <c r="S1716" s="5">
        <v>3380</v>
      </c>
      <c r="T1716" s="5">
        <v>3240</v>
      </c>
      <c r="U1716" s="5">
        <v>3345</v>
      </c>
      <c r="V1716" s="5">
        <v>25428500</v>
      </c>
      <c r="W1716" s="3">
        <v>3345</v>
      </c>
      <c r="X1716" s="19">
        <f t="shared" si="167"/>
        <v>8.3707025411061284</v>
      </c>
      <c r="AF1716" s="51">
        <f t="shared" si="169"/>
        <v>586.58021344093083</v>
      </c>
      <c r="AG1716" s="51">
        <f t="shared" si="168"/>
        <v>4910.2455680763806</v>
      </c>
    </row>
    <row r="1717" spans="1:33">
      <c r="A1717" s="12">
        <v>40619</v>
      </c>
      <c r="B1717" s="14">
        <v>8913.35</v>
      </c>
      <c r="C1717" s="14">
        <v>9093.61</v>
      </c>
      <c r="D1717" s="14">
        <v>8639.56</v>
      </c>
      <c r="E1717" s="15">
        <v>8962.67</v>
      </c>
      <c r="F1717" s="19">
        <f t="shared" si="164"/>
        <v>-1.4621758917822398</v>
      </c>
      <c r="G1717" s="19"/>
      <c r="H1717" s="19"/>
      <c r="I1717" s="19"/>
      <c r="J1717" s="19"/>
      <c r="K1717" s="19"/>
      <c r="L1717" s="19"/>
      <c r="M1717" s="19"/>
      <c r="N1717" s="51">
        <f t="shared" si="165"/>
        <v>-3.1082414305556854</v>
      </c>
      <c r="O1717" s="51">
        <f t="shared" si="166"/>
        <v>4.5361387131722077</v>
      </c>
      <c r="Q1717" s="12">
        <v>40619</v>
      </c>
      <c r="R1717" s="5">
        <v>3180</v>
      </c>
      <c r="S1717" s="5">
        <v>3290</v>
      </c>
      <c r="T1717" s="5">
        <v>3155</v>
      </c>
      <c r="U1717" s="5">
        <v>3270</v>
      </c>
      <c r="V1717" s="5">
        <v>19176900</v>
      </c>
      <c r="W1717" s="3">
        <v>3270</v>
      </c>
      <c r="X1717" s="19">
        <f t="shared" si="167"/>
        <v>-2.2935779816513762</v>
      </c>
      <c r="AF1717" s="51">
        <f t="shared" si="169"/>
        <v>-12.061141119167353</v>
      </c>
      <c r="AG1717" s="51">
        <f t="shared" si="168"/>
        <v>27.659937758007711</v>
      </c>
    </row>
    <row r="1718" spans="1:33">
      <c r="A1718" s="12">
        <v>40620</v>
      </c>
      <c r="B1718" s="14">
        <v>9083.9500000000007</v>
      </c>
      <c r="C1718" s="14">
        <v>9275.6</v>
      </c>
      <c r="D1718" s="14">
        <v>9073.25</v>
      </c>
      <c r="E1718" s="15">
        <v>9206.75</v>
      </c>
      <c r="F1718" s="19">
        <f t="shared" si="164"/>
        <v>2.6510983789067795</v>
      </c>
      <c r="G1718" s="19"/>
      <c r="H1718" s="19"/>
      <c r="I1718" s="19"/>
      <c r="J1718" s="19"/>
      <c r="K1718" s="19"/>
      <c r="L1718" s="19"/>
      <c r="M1718" s="19"/>
      <c r="N1718" s="51">
        <f t="shared" si="165"/>
        <v>18.691561569853935</v>
      </c>
      <c r="O1718" s="51">
        <f t="shared" si="166"/>
        <v>49.60522770333975</v>
      </c>
      <c r="Q1718" s="12">
        <v>40620</v>
      </c>
      <c r="R1718" s="5">
        <v>3260</v>
      </c>
      <c r="S1718" s="5">
        <v>3335</v>
      </c>
      <c r="T1718" s="5">
        <v>3210</v>
      </c>
      <c r="U1718" s="5">
        <v>3215</v>
      </c>
      <c r="V1718" s="5">
        <v>21658700</v>
      </c>
      <c r="W1718" s="3">
        <v>3215</v>
      </c>
      <c r="X1718" s="19">
        <f t="shared" si="167"/>
        <v>-1.7107309486780715</v>
      </c>
      <c r="AF1718" s="51">
        <f t="shared" si="169"/>
        <v>-5.0042749993790299</v>
      </c>
      <c r="AG1718" s="51">
        <f t="shared" si="168"/>
        <v>8.5596279835275073</v>
      </c>
    </row>
    <row r="1719" spans="1:33">
      <c r="A1719" s="12">
        <v>40624</v>
      </c>
      <c r="B1719" s="14">
        <v>9403.0499999999993</v>
      </c>
      <c r="C1719" s="14">
        <v>9625.0300000000007</v>
      </c>
      <c r="D1719" s="14">
        <v>9395.85</v>
      </c>
      <c r="E1719" s="15">
        <v>9608.32</v>
      </c>
      <c r="F1719" s="19">
        <f t="shared" si="164"/>
        <v>4.1793986878039</v>
      </c>
      <c r="G1719" s="19"/>
      <c r="H1719" s="19"/>
      <c r="I1719" s="19"/>
      <c r="J1719" s="19"/>
      <c r="K1719" s="19"/>
      <c r="L1719" s="19"/>
      <c r="M1719" s="19"/>
      <c r="N1719" s="51">
        <f t="shared" si="165"/>
        <v>73.149163386768322</v>
      </c>
      <c r="O1719" s="51">
        <f t="shared" si="166"/>
        <v>305.92325013125679</v>
      </c>
      <c r="Q1719" s="12">
        <v>40624</v>
      </c>
      <c r="R1719" s="5">
        <v>3410</v>
      </c>
      <c r="S1719" s="5">
        <v>3415</v>
      </c>
      <c r="T1719" s="5">
        <v>3290</v>
      </c>
      <c r="U1719" s="5">
        <v>3345</v>
      </c>
      <c r="V1719" s="5">
        <v>16057900</v>
      </c>
      <c r="W1719" s="3">
        <v>3345</v>
      </c>
      <c r="X1719" s="19">
        <f t="shared" si="167"/>
        <v>3.8863976083707024</v>
      </c>
      <c r="AF1719" s="51">
        <f t="shared" si="169"/>
        <v>58.712620503743317</v>
      </c>
      <c r="AG1719" s="51">
        <f t="shared" si="168"/>
        <v>228.19631101483765</v>
      </c>
    </row>
    <row r="1720" spans="1:33">
      <c r="A1720" s="12">
        <v>40625</v>
      </c>
      <c r="B1720" s="14">
        <v>9590.3799999999992</v>
      </c>
      <c r="C1720" s="14">
        <v>9592.4</v>
      </c>
      <c r="D1720" s="14">
        <v>9387.9500000000007</v>
      </c>
      <c r="E1720" s="15">
        <v>9449.4699999999993</v>
      </c>
      <c r="F1720" s="19">
        <f t="shared" si="164"/>
        <v>-1.6810466618762783</v>
      </c>
      <c r="G1720" s="19"/>
      <c r="H1720" s="19"/>
      <c r="I1720" s="19"/>
      <c r="J1720" s="19"/>
      <c r="K1720" s="19"/>
      <c r="L1720" s="19"/>
      <c r="M1720" s="19"/>
      <c r="N1720" s="51">
        <f t="shared" si="165"/>
        <v>-4.7269269544359434</v>
      </c>
      <c r="O1720" s="51">
        <f t="shared" si="166"/>
        <v>7.9330194952556425</v>
      </c>
      <c r="Q1720" s="12">
        <v>40625</v>
      </c>
      <c r="R1720" s="5">
        <v>3310</v>
      </c>
      <c r="S1720" s="5">
        <v>3325</v>
      </c>
      <c r="T1720" s="5">
        <v>3270</v>
      </c>
      <c r="U1720" s="5">
        <v>3305</v>
      </c>
      <c r="V1720" s="5">
        <v>12255100</v>
      </c>
      <c r="W1720" s="3">
        <v>3305</v>
      </c>
      <c r="X1720" s="19">
        <f t="shared" si="167"/>
        <v>-1.2102874432677762</v>
      </c>
      <c r="AF1720" s="51">
        <f t="shared" si="169"/>
        <v>-1.7716472903903573</v>
      </c>
      <c r="AG1720" s="51">
        <f t="shared" si="168"/>
        <v>2.1437280262932621</v>
      </c>
    </row>
    <row r="1721" spans="1:33">
      <c r="A1721" s="12">
        <v>40626</v>
      </c>
      <c r="B1721" s="14">
        <v>9479.77</v>
      </c>
      <c r="C1721" s="14">
        <v>9509.85</v>
      </c>
      <c r="D1721" s="14">
        <v>9418.7099999999991</v>
      </c>
      <c r="E1721" s="15">
        <v>9435.01</v>
      </c>
      <c r="F1721" s="19">
        <f t="shared" si="164"/>
        <v>-0.15325897905777658</v>
      </c>
      <c r="G1721" s="19"/>
      <c r="H1721" s="19"/>
      <c r="I1721" s="19"/>
      <c r="J1721" s="19"/>
      <c r="K1721" s="19"/>
      <c r="L1721" s="19"/>
      <c r="M1721" s="19"/>
      <c r="N1721" s="51">
        <f t="shared" si="165"/>
        <v>-3.4070834232283508E-3</v>
      </c>
      <c r="O1721" s="51">
        <f t="shared" si="166"/>
        <v>5.1267682963464407E-4</v>
      </c>
      <c r="Q1721" s="12">
        <v>40626</v>
      </c>
      <c r="R1721" s="5">
        <v>3290</v>
      </c>
      <c r="S1721" s="5">
        <v>3300</v>
      </c>
      <c r="T1721" s="5">
        <v>3210</v>
      </c>
      <c r="U1721" s="5">
        <v>3215</v>
      </c>
      <c r="V1721" s="5">
        <v>10468100</v>
      </c>
      <c r="W1721" s="3">
        <v>3215</v>
      </c>
      <c r="X1721" s="19">
        <f t="shared" si="167"/>
        <v>-2.7993779160186625</v>
      </c>
      <c r="AF1721" s="51">
        <f t="shared" si="169"/>
        <v>-21.931076632747754</v>
      </c>
      <c r="AG1721" s="51">
        <f t="shared" si="168"/>
        <v>61.387498507157986</v>
      </c>
    </row>
    <row r="1722" spans="1:33">
      <c r="A1722" s="12">
        <v>40627</v>
      </c>
      <c r="B1722" s="14">
        <v>9565.49</v>
      </c>
      <c r="C1722" s="14">
        <v>9569.7099999999991</v>
      </c>
      <c r="D1722" s="14">
        <v>9469.3700000000008</v>
      </c>
      <c r="E1722" s="15">
        <v>9536.1299999999992</v>
      </c>
      <c r="F1722" s="19">
        <f t="shared" si="164"/>
        <v>1.0603882287678439</v>
      </c>
      <c r="G1722" s="19"/>
      <c r="H1722" s="19"/>
      <c r="I1722" s="19"/>
      <c r="J1722" s="19"/>
      <c r="K1722" s="19"/>
      <c r="L1722" s="19"/>
      <c r="M1722" s="19"/>
      <c r="N1722" s="51">
        <f t="shared" si="165"/>
        <v>1.2017449394655635</v>
      </c>
      <c r="O1722" s="51">
        <f t="shared" si="166"/>
        <v>1.2776632485113855</v>
      </c>
      <c r="Q1722" s="12">
        <v>40627</v>
      </c>
      <c r="R1722" s="5">
        <v>3280</v>
      </c>
      <c r="S1722" s="5">
        <v>3280</v>
      </c>
      <c r="T1722" s="5">
        <v>3230</v>
      </c>
      <c r="U1722" s="5">
        <v>3275</v>
      </c>
      <c r="V1722" s="5">
        <v>11460200</v>
      </c>
      <c r="W1722" s="3">
        <v>3275</v>
      </c>
      <c r="X1722" s="19">
        <f t="shared" si="167"/>
        <v>1.8320610687022902</v>
      </c>
      <c r="AF1722" s="51">
        <f t="shared" si="169"/>
        <v>6.1519142109272682</v>
      </c>
      <c r="AG1722" s="51">
        <f t="shared" si="168"/>
        <v>11.272329992645817</v>
      </c>
    </row>
    <row r="1723" spans="1:33">
      <c r="A1723" s="12">
        <v>40630</v>
      </c>
      <c r="B1723" s="14">
        <v>9541.76</v>
      </c>
      <c r="C1723" s="14">
        <v>9541.76</v>
      </c>
      <c r="D1723" s="14">
        <v>9405.2000000000007</v>
      </c>
      <c r="E1723" s="15">
        <v>9478.5300000000007</v>
      </c>
      <c r="F1723" s="19">
        <f t="shared" si="164"/>
        <v>-0.60768916699106867</v>
      </c>
      <c r="G1723" s="19"/>
      <c r="H1723" s="19"/>
      <c r="I1723" s="19"/>
      <c r="J1723" s="19"/>
      <c r="K1723" s="19"/>
      <c r="L1723" s="19"/>
      <c r="M1723" s="19"/>
      <c r="N1723" s="51">
        <f t="shared" si="165"/>
        <v>-0.22133972617567285</v>
      </c>
      <c r="O1723" s="51">
        <f t="shared" si="166"/>
        <v>0.13388928565189981</v>
      </c>
      <c r="Q1723" s="12">
        <v>40630</v>
      </c>
      <c r="R1723" s="5">
        <v>3285</v>
      </c>
      <c r="S1723" s="5">
        <v>3310</v>
      </c>
      <c r="T1723" s="5">
        <v>3260</v>
      </c>
      <c r="U1723" s="5">
        <v>3295</v>
      </c>
      <c r="V1723" s="5">
        <v>7684800</v>
      </c>
      <c r="W1723" s="3">
        <v>3295</v>
      </c>
      <c r="X1723" s="19">
        <f t="shared" si="167"/>
        <v>0.60698027314112291</v>
      </c>
      <c r="AF1723" s="51">
        <f t="shared" si="169"/>
        <v>0.22392285949800406</v>
      </c>
      <c r="AG1723" s="51">
        <f t="shared" si="168"/>
        <v>0.13597672445952305</v>
      </c>
    </row>
    <row r="1724" spans="1:33">
      <c r="A1724" s="12">
        <v>40631</v>
      </c>
      <c r="B1724" s="14">
        <v>9348.6</v>
      </c>
      <c r="C1724" s="14">
        <v>9502.23</v>
      </c>
      <c r="D1724" s="14">
        <v>9317.3799999999992</v>
      </c>
      <c r="E1724" s="15">
        <v>9459.08</v>
      </c>
      <c r="F1724" s="19">
        <f t="shared" si="164"/>
        <v>-0.2056225341153762</v>
      </c>
      <c r="G1724" s="19"/>
      <c r="H1724" s="19"/>
      <c r="I1724" s="19"/>
      <c r="J1724" s="19"/>
      <c r="K1724" s="19"/>
      <c r="L1724" s="19"/>
      <c r="M1724" s="19"/>
      <c r="N1724" s="51">
        <f t="shared" si="165"/>
        <v>-8.3453372494831941E-3</v>
      </c>
      <c r="O1724" s="51">
        <f t="shared" si="166"/>
        <v>1.6927462327850798E-3</v>
      </c>
      <c r="Q1724" s="12">
        <v>40631</v>
      </c>
      <c r="R1724" s="5">
        <v>3285</v>
      </c>
      <c r="S1724" s="5">
        <v>3290</v>
      </c>
      <c r="T1724" s="5">
        <v>3220</v>
      </c>
      <c r="U1724" s="5">
        <v>3255</v>
      </c>
      <c r="V1724" s="5">
        <v>13071900</v>
      </c>
      <c r="W1724" s="3">
        <v>3255</v>
      </c>
      <c r="X1724" s="19">
        <f t="shared" si="167"/>
        <v>-1.228878648233487</v>
      </c>
      <c r="AF1724" s="51">
        <f t="shared" si="169"/>
        <v>-1.8545691851170172</v>
      </c>
      <c r="AG1724" s="51">
        <f t="shared" si="168"/>
        <v>2.2785438237993323</v>
      </c>
    </row>
    <row r="1725" spans="1:33">
      <c r="A1725" s="12">
        <v>40632</v>
      </c>
      <c r="B1725" s="14">
        <v>9489.51</v>
      </c>
      <c r="C1725" s="14">
        <v>9708.7900000000009</v>
      </c>
      <c r="D1725" s="14">
        <v>9479.0300000000007</v>
      </c>
      <c r="E1725" s="15">
        <v>9708.7900000000009</v>
      </c>
      <c r="F1725" s="19">
        <f t="shared" si="164"/>
        <v>2.571999188364368</v>
      </c>
      <c r="G1725" s="19"/>
      <c r="H1725" s="19"/>
      <c r="I1725" s="19"/>
      <c r="J1725" s="19"/>
      <c r="K1725" s="19"/>
      <c r="L1725" s="19"/>
      <c r="M1725" s="19"/>
      <c r="N1725" s="51">
        <f t="shared" si="165"/>
        <v>17.0695701642586</v>
      </c>
      <c r="O1725" s="51">
        <f t="shared" si="166"/>
        <v>43.950462217024949</v>
      </c>
      <c r="Q1725" s="12">
        <v>40632</v>
      </c>
      <c r="R1725" s="5">
        <v>3290</v>
      </c>
      <c r="S1725" s="5">
        <v>3340</v>
      </c>
      <c r="T1725" s="5">
        <v>3250</v>
      </c>
      <c r="U1725" s="5">
        <v>3330</v>
      </c>
      <c r="V1725" s="5">
        <v>9566600</v>
      </c>
      <c r="W1725" s="3">
        <v>3330</v>
      </c>
      <c r="X1725" s="19">
        <f t="shared" si="167"/>
        <v>2.2522522522522523</v>
      </c>
      <c r="AF1725" s="51">
        <f t="shared" si="169"/>
        <v>11.428941142377894</v>
      </c>
      <c r="AG1725" s="51">
        <f t="shared" si="168"/>
        <v>25.743919073549634</v>
      </c>
    </row>
    <row r="1726" spans="1:33">
      <c r="A1726" s="12">
        <v>40633</v>
      </c>
      <c r="B1726" s="14">
        <v>9765.2800000000007</v>
      </c>
      <c r="C1726" s="14">
        <v>9765.81</v>
      </c>
      <c r="D1726" s="14">
        <v>9658.64</v>
      </c>
      <c r="E1726" s="15">
        <v>9755.1</v>
      </c>
      <c r="F1726" s="19">
        <f t="shared" si="164"/>
        <v>0.47472604073766017</v>
      </c>
      <c r="G1726" s="19"/>
      <c r="H1726" s="19"/>
      <c r="I1726" s="19"/>
      <c r="J1726" s="19"/>
      <c r="K1726" s="19"/>
      <c r="L1726" s="19"/>
      <c r="M1726" s="19"/>
      <c r="N1726" s="51">
        <f t="shared" si="165"/>
        <v>0.10888065106994169</v>
      </c>
      <c r="O1726" s="51">
        <f t="shared" si="166"/>
        <v>5.1991731225461614E-2</v>
      </c>
      <c r="Q1726" s="12">
        <v>40633</v>
      </c>
      <c r="R1726" s="5">
        <v>3375</v>
      </c>
      <c r="S1726" s="5">
        <v>3380</v>
      </c>
      <c r="T1726" s="5">
        <v>3320</v>
      </c>
      <c r="U1726" s="5">
        <v>3350</v>
      </c>
      <c r="V1726" s="5">
        <v>8039700</v>
      </c>
      <c r="W1726" s="3">
        <v>3350</v>
      </c>
      <c r="X1726" s="19">
        <f t="shared" si="167"/>
        <v>0.59701492537313439</v>
      </c>
      <c r="AF1726" s="51">
        <f t="shared" si="169"/>
        <v>0.21307861138271716</v>
      </c>
      <c r="AG1726" s="51">
        <f t="shared" si="168"/>
        <v>0.12726817324685621</v>
      </c>
    </row>
    <row r="1727" spans="1:33">
      <c r="A1727" s="12">
        <v>40634</v>
      </c>
      <c r="B1727" s="14">
        <v>9757.2800000000007</v>
      </c>
      <c r="C1727" s="14">
        <v>9822.06</v>
      </c>
      <c r="D1727" s="14">
        <v>9698.6</v>
      </c>
      <c r="E1727" s="15">
        <v>9708.39</v>
      </c>
      <c r="F1727" s="19">
        <f t="shared" si="164"/>
        <v>-0.48113023889646944</v>
      </c>
      <c r="G1727" s="19"/>
      <c r="H1727" s="19"/>
      <c r="I1727" s="19"/>
      <c r="J1727" s="19"/>
      <c r="K1727" s="19"/>
      <c r="L1727" s="19"/>
      <c r="M1727" s="19"/>
      <c r="N1727" s="51">
        <f t="shared" si="165"/>
        <v>-0.10945205280262761</v>
      </c>
      <c r="O1727" s="51">
        <f t="shared" si="166"/>
        <v>5.2355850033120745E-2</v>
      </c>
      <c r="Q1727" s="12">
        <v>40634</v>
      </c>
      <c r="R1727" s="5">
        <v>3355</v>
      </c>
      <c r="S1727" s="5">
        <v>3380</v>
      </c>
      <c r="T1727" s="5">
        <v>3320</v>
      </c>
      <c r="U1727" s="5">
        <v>3355</v>
      </c>
      <c r="V1727" s="5">
        <v>9028400</v>
      </c>
      <c r="W1727" s="3">
        <v>3355</v>
      </c>
      <c r="X1727" s="19">
        <f t="shared" si="167"/>
        <v>0.14903129657228018</v>
      </c>
      <c r="AF1727" s="51">
        <f t="shared" si="169"/>
        <v>3.3279095936464805E-3</v>
      </c>
      <c r="AG1727" s="51">
        <f t="shared" si="168"/>
        <v>4.9685388833175972E-4</v>
      </c>
    </row>
    <row r="1728" spans="1:33">
      <c r="A1728" s="12">
        <v>40637</v>
      </c>
      <c r="B1728" s="14">
        <v>9773.91</v>
      </c>
      <c r="C1728" s="14">
        <v>9808.6</v>
      </c>
      <c r="D1728" s="14">
        <v>9718.89</v>
      </c>
      <c r="E1728" s="15">
        <v>9718.89</v>
      </c>
      <c r="F1728" s="19">
        <f t="shared" si="164"/>
        <v>0.10803702891996926</v>
      </c>
      <c r="G1728" s="19"/>
      <c r="H1728" s="19"/>
      <c r="I1728" s="19"/>
      <c r="J1728" s="19"/>
      <c r="K1728" s="19"/>
      <c r="L1728" s="19"/>
      <c r="M1728" s="19"/>
      <c r="N1728" s="51">
        <f t="shared" si="165"/>
        <v>1.3610693611622428E-3</v>
      </c>
      <c r="O1728" s="51">
        <f t="shared" si="166"/>
        <v>1.5083669582579594E-4</v>
      </c>
      <c r="Q1728" s="12">
        <v>40637</v>
      </c>
      <c r="R1728" s="5">
        <v>3375</v>
      </c>
      <c r="S1728" s="5">
        <v>3380</v>
      </c>
      <c r="T1728" s="5">
        <v>3340</v>
      </c>
      <c r="U1728" s="5">
        <v>3340</v>
      </c>
      <c r="V1728" s="5">
        <v>5489500</v>
      </c>
      <c r="W1728" s="3">
        <v>3340</v>
      </c>
      <c r="X1728" s="19">
        <f t="shared" si="167"/>
        <v>-0.44910179640718562</v>
      </c>
      <c r="AF1728" s="51">
        <f t="shared" si="169"/>
        <v>-9.0418488001293346E-2</v>
      </c>
      <c r="AG1728" s="51">
        <f t="shared" si="168"/>
        <v>4.0582891521779248E-2</v>
      </c>
    </row>
    <row r="1729" spans="1:33">
      <c r="A1729" s="12">
        <v>40638</v>
      </c>
      <c r="B1729" s="14">
        <v>9732.26</v>
      </c>
      <c r="C1729" s="14">
        <v>9732.26</v>
      </c>
      <c r="D1729" s="14">
        <v>9566.0499999999993</v>
      </c>
      <c r="E1729" s="15">
        <v>9615.5499999999993</v>
      </c>
      <c r="F1729" s="19">
        <f t="shared" si="164"/>
        <v>-1.074717514858746</v>
      </c>
      <c r="G1729" s="19"/>
      <c r="H1729" s="19"/>
      <c r="I1729" s="19"/>
      <c r="J1729" s="19"/>
      <c r="K1729" s="19"/>
      <c r="L1729" s="19"/>
      <c r="M1729" s="19"/>
      <c r="N1729" s="51">
        <f t="shared" si="165"/>
        <v>-1.2316920273740248</v>
      </c>
      <c r="O1729" s="51">
        <f t="shared" si="166"/>
        <v>1.3202905263596829</v>
      </c>
      <c r="Q1729" s="12">
        <v>40638</v>
      </c>
      <c r="R1729" s="5">
        <v>3335</v>
      </c>
      <c r="S1729" s="5">
        <v>3335</v>
      </c>
      <c r="T1729" s="5">
        <v>3220</v>
      </c>
      <c r="U1729" s="5">
        <v>3260</v>
      </c>
      <c r="V1729" s="5">
        <v>9785400</v>
      </c>
      <c r="W1729" s="3">
        <v>3260</v>
      </c>
      <c r="X1729" s="19">
        <f t="shared" si="167"/>
        <v>-2.4539877300613497</v>
      </c>
      <c r="AF1729" s="51">
        <f t="shared" si="169"/>
        <v>-14.773213441035708</v>
      </c>
      <c r="AG1729" s="51">
        <f t="shared" si="168"/>
        <v>36.249328284497501</v>
      </c>
    </row>
    <row r="1730" spans="1:33">
      <c r="A1730" s="12">
        <v>40639</v>
      </c>
      <c r="B1730" s="14">
        <v>9668.11</v>
      </c>
      <c r="C1730" s="14">
        <v>9671.4599999999991</v>
      </c>
      <c r="D1730" s="14">
        <v>9562.16</v>
      </c>
      <c r="E1730" s="15">
        <v>9584.3700000000008</v>
      </c>
      <c r="F1730" s="19">
        <f t="shared" si="164"/>
        <v>-0.32532133045780232</v>
      </c>
      <c r="G1730" s="19"/>
      <c r="H1730" s="19"/>
      <c r="I1730" s="19"/>
      <c r="J1730" s="19"/>
      <c r="K1730" s="19"/>
      <c r="L1730" s="19"/>
      <c r="M1730" s="19"/>
      <c r="N1730" s="51">
        <f t="shared" si="165"/>
        <v>-3.3553300470382359E-2</v>
      </c>
      <c r="O1730" s="51">
        <f t="shared" si="166"/>
        <v>1.0822152794650769E-2</v>
      </c>
      <c r="Q1730" s="12">
        <v>40639</v>
      </c>
      <c r="R1730" s="5">
        <v>3295</v>
      </c>
      <c r="S1730" s="5">
        <v>3315</v>
      </c>
      <c r="T1730" s="5">
        <v>3230</v>
      </c>
      <c r="U1730" s="5">
        <v>3265</v>
      </c>
      <c r="V1730" s="5">
        <v>13603700</v>
      </c>
      <c r="W1730" s="3">
        <v>3265</v>
      </c>
      <c r="X1730" s="19">
        <f t="shared" si="167"/>
        <v>0.15313935681470139</v>
      </c>
      <c r="AF1730" s="51">
        <f t="shared" si="169"/>
        <v>3.6102464020577813E-3</v>
      </c>
      <c r="AG1730" s="51">
        <f t="shared" si="168"/>
        <v>5.5383762783222821E-4</v>
      </c>
    </row>
    <row r="1731" spans="1:33">
      <c r="A1731" s="12">
        <v>40640</v>
      </c>
      <c r="B1731" s="14">
        <v>9652.65</v>
      </c>
      <c r="C1731" s="14">
        <v>9687.18</v>
      </c>
      <c r="D1731" s="14">
        <v>9578.4699999999993</v>
      </c>
      <c r="E1731" s="15">
        <v>9590.93</v>
      </c>
      <c r="F1731" s="19">
        <f t="shared" si="164"/>
        <v>6.8397955151372078E-2</v>
      </c>
      <c r="G1731" s="19"/>
      <c r="H1731" s="19"/>
      <c r="I1731" s="19"/>
      <c r="J1731" s="19"/>
      <c r="K1731" s="19"/>
      <c r="L1731" s="19"/>
      <c r="M1731" s="19"/>
      <c r="N1731" s="51">
        <f t="shared" si="165"/>
        <v>3.60687509836471E-4</v>
      </c>
      <c r="O1731" s="51">
        <f t="shared" si="166"/>
        <v>2.5674863183102729E-5</v>
      </c>
      <c r="Q1731" s="12">
        <v>40640</v>
      </c>
      <c r="R1731" s="5">
        <v>3300</v>
      </c>
      <c r="S1731" s="5">
        <v>3325</v>
      </c>
      <c r="T1731" s="5">
        <v>3285</v>
      </c>
      <c r="U1731" s="5">
        <v>3295</v>
      </c>
      <c r="V1731" s="5">
        <v>8376500</v>
      </c>
      <c r="W1731" s="3">
        <v>3295</v>
      </c>
      <c r="X1731" s="19">
        <f t="shared" si="167"/>
        <v>0.91047040971168436</v>
      </c>
      <c r="AF1731" s="51">
        <f t="shared" si="169"/>
        <v>0.75540641692395183</v>
      </c>
      <c r="AG1731" s="51">
        <f t="shared" si="168"/>
        <v>0.68797748605753173</v>
      </c>
    </row>
    <row r="1732" spans="1:33">
      <c r="A1732" s="12">
        <v>40641</v>
      </c>
      <c r="B1732" s="14">
        <v>9586.17</v>
      </c>
      <c r="C1732" s="14">
        <v>9804.2800000000007</v>
      </c>
      <c r="D1732" s="14">
        <v>9536.68</v>
      </c>
      <c r="E1732" s="15">
        <v>9768.08</v>
      </c>
      <c r="F1732" s="19">
        <f t="shared" si="164"/>
        <v>1.8135600855029816</v>
      </c>
      <c r="G1732" s="19"/>
      <c r="H1732" s="19"/>
      <c r="I1732" s="19"/>
      <c r="J1732" s="19"/>
      <c r="K1732" s="19"/>
      <c r="L1732" s="19"/>
      <c r="M1732" s="19"/>
      <c r="N1732" s="51">
        <f t="shared" si="165"/>
        <v>5.9923229276259358</v>
      </c>
      <c r="O1732" s="51">
        <f t="shared" si="166"/>
        <v>10.884127302917847</v>
      </c>
      <c r="Q1732" s="12">
        <v>40641</v>
      </c>
      <c r="R1732" s="5">
        <v>3275</v>
      </c>
      <c r="S1732" s="5">
        <v>3345</v>
      </c>
      <c r="T1732" s="5">
        <v>3250</v>
      </c>
      <c r="U1732" s="5">
        <v>3340</v>
      </c>
      <c r="V1732" s="5">
        <v>11492600</v>
      </c>
      <c r="W1732" s="3">
        <v>3340</v>
      </c>
      <c r="X1732" s="19">
        <f t="shared" si="167"/>
        <v>1.347305389221557</v>
      </c>
      <c r="AF1732" s="51">
        <f t="shared" si="169"/>
        <v>2.4471302376542128</v>
      </c>
      <c r="AG1732" s="51">
        <f t="shared" si="168"/>
        <v>3.2976870933003819</v>
      </c>
    </row>
    <row r="1733" spans="1:33">
      <c r="A1733" s="12">
        <v>40644</v>
      </c>
      <c r="B1733" s="14">
        <v>9731.32</v>
      </c>
      <c r="C1733" s="14">
        <v>9775.6</v>
      </c>
      <c r="D1733" s="14">
        <v>9700.75</v>
      </c>
      <c r="E1733" s="15">
        <v>9719.7000000000007</v>
      </c>
      <c r="F1733" s="19">
        <f t="shared" si="164"/>
        <v>-0.4977519882300811</v>
      </c>
      <c r="G1733" s="19"/>
      <c r="H1733" s="19"/>
      <c r="I1733" s="19"/>
      <c r="J1733" s="19"/>
      <c r="K1733" s="19"/>
      <c r="L1733" s="19"/>
      <c r="M1733" s="19"/>
      <c r="N1733" s="51">
        <f t="shared" si="165"/>
        <v>-0.12126298752229987</v>
      </c>
      <c r="O1733" s="51">
        <f t="shared" si="166"/>
        <v>6.0021155429141916E-2</v>
      </c>
      <c r="Q1733" s="12">
        <v>40644</v>
      </c>
      <c r="R1733" s="5">
        <v>3290</v>
      </c>
      <c r="S1733" s="5">
        <v>3300</v>
      </c>
      <c r="T1733" s="5">
        <v>3240</v>
      </c>
      <c r="U1733" s="5">
        <v>3260</v>
      </c>
      <c r="V1733" s="5">
        <v>8378900</v>
      </c>
      <c r="W1733" s="3">
        <v>3260</v>
      </c>
      <c r="X1733" s="19">
        <f t="shared" si="167"/>
        <v>-2.4539877300613497</v>
      </c>
      <c r="AF1733" s="51">
        <f t="shared" si="169"/>
        <v>-14.773213441035708</v>
      </c>
      <c r="AG1733" s="51">
        <f t="shared" si="168"/>
        <v>36.249328284497501</v>
      </c>
    </row>
    <row r="1734" spans="1:33">
      <c r="A1734" s="12">
        <v>40645</v>
      </c>
      <c r="B1734" s="14">
        <v>9603.5</v>
      </c>
      <c r="C1734" s="14">
        <v>9603.64</v>
      </c>
      <c r="D1734" s="14">
        <v>9513.27</v>
      </c>
      <c r="E1734" s="15">
        <v>9555.26</v>
      </c>
      <c r="F1734" s="19">
        <f t="shared" si="164"/>
        <v>-1.7209369499103164</v>
      </c>
      <c r="G1734" s="19"/>
      <c r="H1734" s="19"/>
      <c r="I1734" s="19"/>
      <c r="J1734" s="19"/>
      <c r="K1734" s="19"/>
      <c r="L1734" s="19"/>
      <c r="M1734" s="19"/>
      <c r="N1734" s="51">
        <f t="shared" si="165"/>
        <v>-5.0720623207008897</v>
      </c>
      <c r="O1734" s="51">
        <f t="shared" si="166"/>
        <v>8.7145729177703632</v>
      </c>
      <c r="Q1734" s="12">
        <v>40645</v>
      </c>
      <c r="R1734" s="5">
        <v>3220</v>
      </c>
      <c r="S1734" s="5">
        <v>3240</v>
      </c>
      <c r="T1734" s="5">
        <v>3200</v>
      </c>
      <c r="U1734" s="5">
        <v>3240</v>
      </c>
      <c r="V1734" s="5">
        <v>10907700</v>
      </c>
      <c r="W1734" s="3">
        <v>3240</v>
      </c>
      <c r="X1734" s="19">
        <f t="shared" si="167"/>
        <v>-0.61728395061728392</v>
      </c>
      <c r="AF1734" s="51">
        <f t="shared" si="169"/>
        <v>-0.23490356113486363</v>
      </c>
      <c r="AG1734" s="51">
        <f t="shared" si="168"/>
        <v>0.14493929158527635</v>
      </c>
    </row>
    <row r="1735" spans="1:33">
      <c r="A1735" s="12">
        <v>40646</v>
      </c>
      <c r="B1735" s="14">
        <v>9516.5</v>
      </c>
      <c r="C1735" s="14">
        <v>9655.83</v>
      </c>
      <c r="D1735" s="14">
        <v>9516.5</v>
      </c>
      <c r="E1735" s="15">
        <v>9641.18</v>
      </c>
      <c r="F1735" s="19">
        <f t="shared" si="164"/>
        <v>0.8911772210455573</v>
      </c>
      <c r="G1735" s="19"/>
      <c r="H1735" s="19"/>
      <c r="I1735" s="19"/>
      <c r="J1735" s="19"/>
      <c r="K1735" s="19"/>
      <c r="L1735" s="19"/>
      <c r="M1735" s="19"/>
      <c r="N1735" s="51">
        <f t="shared" si="165"/>
        <v>0.71442680605406317</v>
      </c>
      <c r="O1735" s="51">
        <f t="shared" si="166"/>
        <v>0.63867069384557218</v>
      </c>
      <c r="Q1735" s="12">
        <v>40646</v>
      </c>
      <c r="R1735" s="5">
        <v>3225</v>
      </c>
      <c r="S1735" s="5">
        <v>3295</v>
      </c>
      <c r="T1735" s="5">
        <v>3220</v>
      </c>
      <c r="U1735" s="5">
        <v>3285</v>
      </c>
      <c r="V1735" s="5">
        <v>9622600</v>
      </c>
      <c r="W1735" s="3">
        <v>3285</v>
      </c>
      <c r="X1735" s="19">
        <f t="shared" si="167"/>
        <v>1.3698630136986301</v>
      </c>
      <c r="AF1735" s="51">
        <f t="shared" si="169"/>
        <v>2.5720896303784051</v>
      </c>
      <c r="AG1735" s="51">
        <f t="shared" si="168"/>
        <v>3.5240992523997243</v>
      </c>
    </row>
    <row r="1736" spans="1:33">
      <c r="A1736" s="12">
        <v>40647</v>
      </c>
      <c r="B1736" s="14">
        <v>9579.7900000000009</v>
      </c>
      <c r="C1736" s="14">
        <v>9676.9699999999993</v>
      </c>
      <c r="D1736" s="14">
        <v>9553.75</v>
      </c>
      <c r="E1736" s="15">
        <v>9653.92</v>
      </c>
      <c r="F1736" s="19">
        <f t="shared" si="164"/>
        <v>0.13196711802044953</v>
      </c>
      <c r="G1736" s="19"/>
      <c r="H1736" s="19"/>
      <c r="I1736" s="19"/>
      <c r="J1736" s="19"/>
      <c r="K1736" s="19"/>
      <c r="L1736" s="19"/>
      <c r="M1736" s="19"/>
      <c r="N1736" s="51">
        <f t="shared" si="165"/>
        <v>2.446856037096724E-3</v>
      </c>
      <c r="O1736" s="51">
        <f t="shared" si="166"/>
        <v>3.2971944287424462E-4</v>
      </c>
      <c r="Q1736" s="12">
        <v>40647</v>
      </c>
      <c r="R1736" s="5">
        <v>3275</v>
      </c>
      <c r="S1736" s="5">
        <v>3290</v>
      </c>
      <c r="T1736" s="5">
        <v>3240</v>
      </c>
      <c r="U1736" s="5">
        <v>3270</v>
      </c>
      <c r="V1736" s="5">
        <v>8757400</v>
      </c>
      <c r="W1736" s="3">
        <v>3270</v>
      </c>
      <c r="X1736" s="19">
        <f t="shared" si="167"/>
        <v>-0.45871559633027525</v>
      </c>
      <c r="AF1736" s="51">
        <f t="shared" si="169"/>
        <v>-9.6353983670719887E-2</v>
      </c>
      <c r="AG1736" s="51">
        <f t="shared" si="168"/>
        <v>4.4173271697878498E-2</v>
      </c>
    </row>
    <row r="1737" spans="1:33">
      <c r="A1737" s="12">
        <v>40648</v>
      </c>
      <c r="B1737" s="14">
        <v>9646.2199999999993</v>
      </c>
      <c r="C1737" s="14">
        <v>9651.9599999999991</v>
      </c>
      <c r="D1737" s="14">
        <v>9577.9599999999991</v>
      </c>
      <c r="E1737" s="15">
        <v>9591.52</v>
      </c>
      <c r="F1737" s="19">
        <f t="shared" si="164"/>
        <v>-0.65057467429562399</v>
      </c>
      <c r="G1737" s="19"/>
      <c r="H1737" s="19"/>
      <c r="I1737" s="19"/>
      <c r="J1737" s="19"/>
      <c r="K1737" s="19"/>
      <c r="L1737" s="19"/>
      <c r="M1737" s="19"/>
      <c r="N1737" s="51">
        <f t="shared" si="165"/>
        <v>-0.27183271754751759</v>
      </c>
      <c r="O1737" s="51">
        <f t="shared" si="166"/>
        <v>0.17609038208257397</v>
      </c>
      <c r="Q1737" s="12">
        <v>40648</v>
      </c>
      <c r="R1737" s="5">
        <v>3240</v>
      </c>
      <c r="S1737" s="5">
        <v>3260</v>
      </c>
      <c r="T1737" s="5">
        <v>3225</v>
      </c>
      <c r="U1737" s="5">
        <v>3240</v>
      </c>
      <c r="V1737" s="5">
        <v>7538900</v>
      </c>
      <c r="W1737" s="3">
        <v>3240</v>
      </c>
      <c r="X1737" s="19">
        <f t="shared" si="167"/>
        <v>-0.92592592592592582</v>
      </c>
      <c r="AF1737" s="51">
        <f t="shared" si="169"/>
        <v>-0.79314365997912128</v>
      </c>
      <c r="AG1737" s="51">
        <f t="shared" si="168"/>
        <v>0.7341798756675606</v>
      </c>
    </row>
    <row r="1738" spans="1:33">
      <c r="A1738" s="12">
        <v>40651</v>
      </c>
      <c r="B1738" s="14">
        <v>9593.41</v>
      </c>
      <c r="C1738" s="14">
        <v>9608.92</v>
      </c>
      <c r="D1738" s="14">
        <v>9539.0300000000007</v>
      </c>
      <c r="E1738" s="15">
        <v>9556.65</v>
      </c>
      <c r="F1738" s="19">
        <f t="shared" si="164"/>
        <v>-0.3648768135277613</v>
      </c>
      <c r="G1738" s="19"/>
      <c r="H1738" s="19"/>
      <c r="I1738" s="19"/>
      <c r="J1738" s="19"/>
      <c r="K1738" s="19"/>
      <c r="L1738" s="19"/>
      <c r="M1738" s="19"/>
      <c r="N1738" s="51">
        <f t="shared" si="165"/>
        <v>-4.7473966182859165E-2</v>
      </c>
      <c r="O1738" s="51">
        <f t="shared" si="166"/>
        <v>1.7189926567621239E-2</v>
      </c>
      <c r="Q1738" s="12">
        <v>40651</v>
      </c>
      <c r="R1738" s="5">
        <v>3245</v>
      </c>
      <c r="S1738" s="5">
        <v>3260</v>
      </c>
      <c r="T1738" s="5">
        <v>3220</v>
      </c>
      <c r="U1738" s="5">
        <v>3225</v>
      </c>
      <c r="V1738" s="5">
        <v>6995200</v>
      </c>
      <c r="W1738" s="3">
        <v>3225</v>
      </c>
      <c r="X1738" s="19">
        <f t="shared" si="167"/>
        <v>-0.46511627906976744</v>
      </c>
      <c r="AF1738" s="51">
        <f t="shared" si="169"/>
        <v>-0.10044637064019658</v>
      </c>
      <c r="AG1738" s="51">
        <f t="shared" si="168"/>
        <v>4.6692342845757934E-2</v>
      </c>
    </row>
    <row r="1739" spans="1:33">
      <c r="A1739" s="12">
        <v>40652</v>
      </c>
      <c r="B1739" s="14">
        <v>9448.65</v>
      </c>
      <c r="C1739" s="14">
        <v>9478.8700000000008</v>
      </c>
      <c r="D1739" s="14">
        <v>9405.19</v>
      </c>
      <c r="E1739" s="15">
        <v>9441.0300000000007</v>
      </c>
      <c r="F1739" s="19">
        <f t="shared" si="164"/>
        <v>-1.2246545133316913</v>
      </c>
      <c r="G1739" s="19"/>
      <c r="H1739" s="19"/>
      <c r="I1739" s="19"/>
      <c r="J1739" s="19"/>
      <c r="K1739" s="19"/>
      <c r="L1739" s="19"/>
      <c r="M1739" s="19"/>
      <c r="N1739" s="51">
        <f t="shared" si="165"/>
        <v>-1.8242078000904862</v>
      </c>
      <c r="O1739" s="51">
        <f t="shared" si="166"/>
        <v>2.2289435917035938</v>
      </c>
      <c r="Q1739" s="12">
        <v>40652</v>
      </c>
      <c r="R1739" s="5">
        <v>3190</v>
      </c>
      <c r="S1739" s="5">
        <v>3195</v>
      </c>
      <c r="T1739" s="5">
        <v>3115</v>
      </c>
      <c r="U1739" s="5">
        <v>3125</v>
      </c>
      <c r="V1739" s="5">
        <v>14384600</v>
      </c>
      <c r="W1739" s="3">
        <v>3125</v>
      </c>
      <c r="X1739" s="19">
        <f t="shared" si="167"/>
        <v>-3.2</v>
      </c>
      <c r="AF1739" s="51">
        <f t="shared" si="169"/>
        <v>-32.759773941442496</v>
      </c>
      <c r="AG1739" s="51">
        <f t="shared" si="168"/>
        <v>104.82250361872701</v>
      </c>
    </row>
    <row r="1740" spans="1:33">
      <c r="A1740" s="12">
        <v>40653</v>
      </c>
      <c r="B1740" s="14">
        <v>9536.7900000000009</v>
      </c>
      <c r="C1740" s="5">
        <v>9631</v>
      </c>
      <c r="D1740" s="14">
        <v>9519.36</v>
      </c>
      <c r="E1740" s="15">
        <v>9606.82</v>
      </c>
      <c r="F1740" s="19">
        <f t="shared" si="164"/>
        <v>1.7257531628572105</v>
      </c>
      <c r="G1740" s="19"/>
      <c r="H1740" s="19"/>
      <c r="I1740" s="19"/>
      <c r="J1740" s="19"/>
      <c r="K1740" s="19"/>
      <c r="L1740" s="19"/>
      <c r="M1740" s="19"/>
      <c r="N1740" s="51">
        <f t="shared" si="165"/>
        <v>5.1646041902770872</v>
      </c>
      <c r="O1740" s="51">
        <f t="shared" si="166"/>
        <v>8.9272163030379375</v>
      </c>
      <c r="Q1740" s="12">
        <v>40653</v>
      </c>
      <c r="R1740" s="5">
        <v>3125</v>
      </c>
      <c r="S1740" s="5">
        <v>3175</v>
      </c>
      <c r="T1740" s="5">
        <v>3095</v>
      </c>
      <c r="U1740" s="5">
        <v>3170</v>
      </c>
      <c r="V1740" s="5">
        <v>9225700</v>
      </c>
      <c r="W1740" s="3">
        <v>3170</v>
      </c>
      <c r="X1740" s="19">
        <f t="shared" si="167"/>
        <v>1.4195583596214512</v>
      </c>
      <c r="AF1740" s="51">
        <f t="shared" si="169"/>
        <v>2.8622365199339779</v>
      </c>
      <c r="AG1740" s="51">
        <f t="shared" si="168"/>
        <v>4.0638782795980601</v>
      </c>
    </row>
    <row r="1741" spans="1:33">
      <c r="A1741" s="12">
        <v>40654</v>
      </c>
      <c r="B1741" s="14">
        <v>9686.27</v>
      </c>
      <c r="C1741" s="14">
        <v>9725.1200000000008</v>
      </c>
      <c r="D1741" s="14">
        <v>9643.92</v>
      </c>
      <c r="E1741" s="15">
        <v>9685.77</v>
      </c>
      <c r="F1741" s="19">
        <f t="shared" ref="F1741:F1804" si="170">(E1741-E1740)/E1741*100</f>
        <v>0.81511330539544846</v>
      </c>
      <c r="G1741" s="19"/>
      <c r="H1741" s="19"/>
      <c r="I1741" s="19"/>
      <c r="J1741" s="19"/>
      <c r="K1741" s="19"/>
      <c r="L1741" s="19"/>
      <c r="M1741" s="19"/>
      <c r="N1741" s="51">
        <f t="shared" ref="N1741:N1804" si="171">(F1741-F$4)^3</f>
        <v>0.54713965424665567</v>
      </c>
      <c r="O1741" s="51">
        <f t="shared" ref="O1741:O1804" si="172">(F1741-F$4)^4</f>
        <v>0.4475046875651178</v>
      </c>
      <c r="Q1741" s="12">
        <v>40654</v>
      </c>
      <c r="R1741" s="5">
        <v>3170</v>
      </c>
      <c r="S1741" s="5">
        <v>3215</v>
      </c>
      <c r="T1741" s="5">
        <v>3145</v>
      </c>
      <c r="U1741" s="5">
        <v>3195</v>
      </c>
      <c r="V1741" s="5">
        <v>7982800</v>
      </c>
      <c r="W1741" s="3">
        <v>3195</v>
      </c>
      <c r="X1741" s="19">
        <f t="shared" ref="X1741:X1804" si="173">(W1741-W1740)/W1741*100</f>
        <v>0.78247261345852892</v>
      </c>
      <c r="AF1741" s="51">
        <f t="shared" si="169"/>
        <v>0.47957139218298295</v>
      </c>
      <c r="AG1741" s="51">
        <f t="shared" ref="AG1741:AG1804" si="174">(X1741-X$4)^4</f>
        <v>0.37537990872315968</v>
      </c>
    </row>
    <row r="1742" spans="1:33">
      <c r="A1742" s="12">
        <v>40655</v>
      </c>
      <c r="B1742" s="5">
        <v>9623</v>
      </c>
      <c r="C1742" s="14">
        <v>9732.6299999999992</v>
      </c>
      <c r="D1742" s="14">
        <v>9611.3799999999992</v>
      </c>
      <c r="E1742" s="15">
        <v>9682.2099999999991</v>
      </c>
      <c r="F1742" s="19">
        <f t="shared" si="170"/>
        <v>-3.6768465050864521E-2</v>
      </c>
      <c r="G1742" s="19"/>
      <c r="H1742" s="19"/>
      <c r="I1742" s="19"/>
      <c r="J1742" s="19"/>
      <c r="K1742" s="19"/>
      <c r="L1742" s="19"/>
      <c r="M1742" s="19"/>
      <c r="N1742" s="51">
        <f t="shared" si="171"/>
        <v>-3.9246105013926716E-5</v>
      </c>
      <c r="O1742" s="51">
        <f t="shared" si="172"/>
        <v>1.333712071843812E-6</v>
      </c>
      <c r="Q1742" s="12">
        <v>40655</v>
      </c>
      <c r="R1742" s="5">
        <v>3170</v>
      </c>
      <c r="S1742" s="5">
        <v>3320</v>
      </c>
      <c r="T1742" s="5">
        <v>3160</v>
      </c>
      <c r="U1742" s="5">
        <v>3295</v>
      </c>
      <c r="V1742" s="5">
        <v>13248700</v>
      </c>
      <c r="W1742" s="3">
        <v>3295</v>
      </c>
      <c r="X1742" s="19">
        <f t="shared" si="173"/>
        <v>3.0349013657056148</v>
      </c>
      <c r="AF1742" s="51">
        <f t="shared" ref="AF1742:AF1805" si="175">(X1742-X$4)^3</f>
        <v>27.960742743625893</v>
      </c>
      <c r="AG1742" s="51">
        <f t="shared" si="174"/>
        <v>84.865584162885554</v>
      </c>
    </row>
    <row r="1743" spans="1:33">
      <c r="A1743" s="12">
        <v>40658</v>
      </c>
      <c r="B1743" s="14">
        <v>9705.9</v>
      </c>
      <c r="C1743" s="14">
        <v>9748.4</v>
      </c>
      <c r="D1743" s="14">
        <v>9657.24</v>
      </c>
      <c r="E1743" s="15">
        <v>9671.9599999999991</v>
      </c>
      <c r="F1743" s="19">
        <f t="shared" si="170"/>
        <v>-0.10597645151551496</v>
      </c>
      <c r="G1743" s="19"/>
      <c r="H1743" s="19"/>
      <c r="I1743" s="19"/>
      <c r="J1743" s="19"/>
      <c r="K1743" s="19"/>
      <c r="L1743" s="19"/>
      <c r="M1743" s="19"/>
      <c r="N1743" s="51">
        <f t="shared" si="171"/>
        <v>-1.0988263155978077E-3</v>
      </c>
      <c r="O1743" s="51">
        <f t="shared" si="172"/>
        <v>1.1338929862496877E-4</v>
      </c>
      <c r="Q1743" s="12">
        <v>40658</v>
      </c>
      <c r="R1743" s="5">
        <v>3280</v>
      </c>
      <c r="S1743" s="5">
        <v>3320</v>
      </c>
      <c r="T1743" s="5">
        <v>3270</v>
      </c>
      <c r="U1743" s="5">
        <v>3275</v>
      </c>
      <c r="V1743" s="5">
        <v>8592400</v>
      </c>
      <c r="W1743" s="3">
        <v>3275</v>
      </c>
      <c r="X1743" s="19">
        <f t="shared" si="173"/>
        <v>-0.61068702290076338</v>
      </c>
      <c r="AF1743" s="51">
        <f t="shared" si="175"/>
        <v>-0.22744930272680308</v>
      </c>
      <c r="AG1743" s="51">
        <f t="shared" si="174"/>
        <v>0.13883942713062569</v>
      </c>
    </row>
    <row r="1744" spans="1:33">
      <c r="A1744" s="12">
        <v>40659</v>
      </c>
      <c r="B1744" s="14">
        <v>9627.43</v>
      </c>
      <c r="C1744" s="14">
        <v>9627.43</v>
      </c>
      <c r="D1744" s="14">
        <v>9536.51</v>
      </c>
      <c r="E1744" s="15">
        <v>9558.69</v>
      </c>
      <c r="F1744" s="19">
        <f t="shared" si="170"/>
        <v>-1.1849950150072719</v>
      </c>
      <c r="G1744" s="19"/>
      <c r="H1744" s="19"/>
      <c r="I1744" s="19"/>
      <c r="J1744" s="19"/>
      <c r="K1744" s="19"/>
      <c r="L1744" s="19"/>
      <c r="M1744" s="19"/>
      <c r="N1744" s="51">
        <f t="shared" si="171"/>
        <v>-1.6522802739222424</v>
      </c>
      <c r="O1744" s="51">
        <f t="shared" si="172"/>
        <v>1.9533420109862443</v>
      </c>
      <c r="Q1744" s="12">
        <v>40659</v>
      </c>
      <c r="R1744" s="5">
        <v>3240</v>
      </c>
      <c r="S1744" s="5">
        <v>3250</v>
      </c>
      <c r="T1744" s="5">
        <v>3185</v>
      </c>
      <c r="U1744" s="5">
        <v>3195</v>
      </c>
      <c r="V1744" s="5">
        <v>10322100</v>
      </c>
      <c r="W1744" s="3">
        <v>3195</v>
      </c>
      <c r="X1744" s="19">
        <f t="shared" si="173"/>
        <v>-2.5039123630672928</v>
      </c>
      <c r="AF1744" s="51">
        <f t="shared" si="175"/>
        <v>-15.693435269453504</v>
      </c>
      <c r="AG1744" s="51">
        <f t="shared" si="174"/>
        <v>39.290783923460381</v>
      </c>
    </row>
    <row r="1745" spans="1:33">
      <c r="A1745" s="12">
        <v>40660</v>
      </c>
      <c r="B1745" s="14">
        <v>9631.5300000000007</v>
      </c>
      <c r="C1745" s="14">
        <v>9728.0300000000007</v>
      </c>
      <c r="D1745" s="14">
        <v>9630.3700000000008</v>
      </c>
      <c r="E1745" s="15">
        <v>9691.84</v>
      </c>
      <c r="F1745" s="19">
        <f t="shared" si="170"/>
        <v>1.3738361343150489</v>
      </c>
      <c r="G1745" s="19"/>
      <c r="H1745" s="19"/>
      <c r="I1745" s="19"/>
      <c r="J1745" s="19"/>
      <c r="K1745" s="19"/>
      <c r="L1745" s="19"/>
      <c r="M1745" s="19"/>
      <c r="N1745" s="51">
        <f t="shared" si="171"/>
        <v>2.6088160424715499</v>
      </c>
      <c r="O1745" s="51">
        <f t="shared" si="172"/>
        <v>3.5913517360884044</v>
      </c>
      <c r="Q1745" s="12">
        <v>40660</v>
      </c>
      <c r="R1745" s="5">
        <v>3205</v>
      </c>
      <c r="S1745" s="5">
        <v>3235</v>
      </c>
      <c r="T1745" s="5">
        <v>3180</v>
      </c>
      <c r="U1745" s="5">
        <v>3185</v>
      </c>
      <c r="V1745" s="5">
        <v>8186400</v>
      </c>
      <c r="W1745" s="3">
        <v>3185</v>
      </c>
      <c r="X1745" s="19">
        <f t="shared" si="173"/>
        <v>-0.31397174254317112</v>
      </c>
      <c r="AF1745" s="51">
        <f t="shared" si="175"/>
        <v>-3.0871656960361135E-2</v>
      </c>
      <c r="AG1745" s="51">
        <f t="shared" si="174"/>
        <v>9.6845605706377836E-3</v>
      </c>
    </row>
    <row r="1746" spans="1:33">
      <c r="A1746" s="12">
        <v>40661</v>
      </c>
      <c r="B1746" s="14">
        <v>9749.36</v>
      </c>
      <c r="C1746" s="14">
        <v>9849.74</v>
      </c>
      <c r="D1746" s="14">
        <v>9712.58</v>
      </c>
      <c r="E1746" s="15">
        <v>9849.74</v>
      </c>
      <c r="F1746" s="19">
        <f t="shared" si="170"/>
        <v>1.6030880002923897</v>
      </c>
      <c r="G1746" s="19"/>
      <c r="H1746" s="19"/>
      <c r="I1746" s="19"/>
      <c r="J1746" s="19"/>
      <c r="K1746" s="19"/>
      <c r="L1746" s="19"/>
      <c r="M1746" s="19"/>
      <c r="N1746" s="51">
        <f t="shared" si="171"/>
        <v>4.141271701447562</v>
      </c>
      <c r="O1746" s="51">
        <f t="shared" si="172"/>
        <v>6.6503571051071795</v>
      </c>
      <c r="Q1746" s="12">
        <v>40661</v>
      </c>
      <c r="R1746" s="5">
        <v>3200</v>
      </c>
      <c r="S1746" s="5">
        <v>3240</v>
      </c>
      <c r="T1746" s="5">
        <v>3185</v>
      </c>
      <c r="U1746" s="5">
        <v>3230</v>
      </c>
      <c r="V1746" s="5">
        <v>10585800</v>
      </c>
      <c r="W1746" s="3">
        <v>3230</v>
      </c>
      <c r="X1746" s="19">
        <f t="shared" si="173"/>
        <v>1.393188854489164</v>
      </c>
      <c r="AF1746" s="51">
        <f t="shared" si="175"/>
        <v>2.7057046597142471</v>
      </c>
      <c r="AG1746" s="51">
        <f t="shared" si="174"/>
        <v>3.7702821570846328</v>
      </c>
    </row>
    <row r="1747" spans="1:33">
      <c r="A1747" s="12">
        <v>40665</v>
      </c>
      <c r="B1747" s="14">
        <v>9964.39</v>
      </c>
      <c r="C1747" s="14">
        <v>10017.469999999999</v>
      </c>
      <c r="D1747" s="14">
        <v>9936.27</v>
      </c>
      <c r="E1747" s="15">
        <v>10004.200000000001</v>
      </c>
      <c r="F1747" s="19">
        <f t="shared" si="170"/>
        <v>1.543951540353061</v>
      </c>
      <c r="G1747" s="19"/>
      <c r="H1747" s="19"/>
      <c r="I1747" s="19"/>
      <c r="J1747" s="19"/>
      <c r="K1747" s="19"/>
      <c r="L1747" s="19"/>
      <c r="M1747" s="19"/>
      <c r="N1747" s="51">
        <f t="shared" si="171"/>
        <v>3.7004043039404406</v>
      </c>
      <c r="O1747" s="51">
        <f t="shared" si="172"/>
        <v>5.7235511701003494</v>
      </c>
      <c r="Q1747" s="12">
        <v>40665</v>
      </c>
      <c r="R1747" s="5">
        <v>3300</v>
      </c>
      <c r="S1747" s="5">
        <v>3310</v>
      </c>
      <c r="T1747" s="5">
        <v>3270</v>
      </c>
      <c r="U1747" s="5">
        <v>3290</v>
      </c>
      <c r="V1747" s="5">
        <v>6706800</v>
      </c>
      <c r="W1747" s="3">
        <v>3290</v>
      </c>
      <c r="X1747" s="19">
        <f t="shared" si="173"/>
        <v>1.8237082066869299</v>
      </c>
      <c r="AF1747" s="51">
        <f t="shared" si="175"/>
        <v>6.0681647292050975</v>
      </c>
      <c r="AG1747" s="51">
        <f t="shared" si="174"/>
        <v>11.068186857065989</v>
      </c>
    </row>
    <row r="1748" spans="1:33">
      <c r="A1748" s="12">
        <v>40669</v>
      </c>
      <c r="B1748" s="14">
        <v>9851.15</v>
      </c>
      <c r="C1748" s="14">
        <v>9876.1</v>
      </c>
      <c r="D1748" s="14">
        <v>9782.66</v>
      </c>
      <c r="E1748" s="15">
        <v>9859.2000000000007</v>
      </c>
      <c r="F1748" s="19">
        <f t="shared" si="170"/>
        <v>-1.4707075624797143</v>
      </c>
      <c r="G1748" s="19"/>
      <c r="H1748" s="19"/>
      <c r="I1748" s="19"/>
      <c r="J1748" s="19"/>
      <c r="K1748" s="19"/>
      <c r="L1748" s="19"/>
      <c r="M1748" s="19"/>
      <c r="N1748" s="51">
        <f t="shared" si="171"/>
        <v>-3.1630735377050647</v>
      </c>
      <c r="O1748" s="51">
        <f t="shared" si="172"/>
        <v>4.6431464835648564</v>
      </c>
      <c r="Q1748" s="12">
        <v>40669</v>
      </c>
      <c r="R1748" s="5">
        <v>3205</v>
      </c>
      <c r="S1748" s="5">
        <v>3230</v>
      </c>
      <c r="T1748" s="5">
        <v>3200</v>
      </c>
      <c r="U1748" s="5">
        <v>3210</v>
      </c>
      <c r="V1748" s="5">
        <v>7735000</v>
      </c>
      <c r="W1748" s="3">
        <v>3210</v>
      </c>
      <c r="X1748" s="19">
        <f t="shared" si="173"/>
        <v>-2.4922118380062304</v>
      </c>
      <c r="AF1748" s="51">
        <f t="shared" si="175"/>
        <v>-15.474436970562286</v>
      </c>
      <c r="AG1748" s="51">
        <f t="shared" si="174"/>
        <v>38.561430985048673</v>
      </c>
    </row>
    <row r="1749" spans="1:33">
      <c r="A1749" s="12">
        <v>40672</v>
      </c>
      <c r="B1749" s="14">
        <v>9881.67</v>
      </c>
      <c r="C1749" s="14">
        <v>9897.8799999999992</v>
      </c>
      <c r="D1749" s="14">
        <v>9776.74</v>
      </c>
      <c r="E1749" s="15">
        <v>9794.3799999999992</v>
      </c>
      <c r="F1749" s="19">
        <f t="shared" si="170"/>
        <v>-0.66180809811342356</v>
      </c>
      <c r="G1749" s="19"/>
      <c r="H1749" s="19"/>
      <c r="I1749" s="19"/>
      <c r="J1749" s="19"/>
      <c r="K1749" s="19"/>
      <c r="L1749" s="19"/>
      <c r="M1749" s="19"/>
      <c r="N1749" s="51">
        <f t="shared" si="171"/>
        <v>-0.28622105527583175</v>
      </c>
      <c r="O1749" s="51">
        <f t="shared" si="172"/>
        <v>0.18862623870542747</v>
      </c>
      <c r="Q1749" s="12">
        <v>40672</v>
      </c>
      <c r="R1749" s="5">
        <v>3240</v>
      </c>
      <c r="S1749" s="5">
        <v>3240</v>
      </c>
      <c r="T1749" s="5">
        <v>3180</v>
      </c>
      <c r="U1749" s="5">
        <v>3195</v>
      </c>
      <c r="V1749" s="5">
        <v>6376100</v>
      </c>
      <c r="W1749" s="3">
        <v>3195</v>
      </c>
      <c r="X1749" s="19">
        <f t="shared" si="173"/>
        <v>-0.46948356807511737</v>
      </c>
      <c r="AF1749" s="51">
        <f t="shared" si="175"/>
        <v>-0.10330415768219806</v>
      </c>
      <c r="AG1749" s="51">
        <f t="shared" si="174"/>
        <v>4.8471939924208077E-2</v>
      </c>
    </row>
    <row r="1750" spans="1:33">
      <c r="A1750" s="12">
        <v>40673</v>
      </c>
      <c r="B1750" s="14">
        <v>9804.27</v>
      </c>
      <c r="C1750" s="14">
        <v>9853.1299999999992</v>
      </c>
      <c r="D1750" s="14">
        <v>9755.93</v>
      </c>
      <c r="E1750" s="15">
        <v>9818.76</v>
      </c>
      <c r="F1750" s="19">
        <f t="shared" si="170"/>
        <v>0.24830019269236661</v>
      </c>
      <c r="G1750" s="19"/>
      <c r="H1750" s="19"/>
      <c r="I1750" s="19"/>
      <c r="J1750" s="19"/>
      <c r="K1750" s="19"/>
      <c r="L1750" s="19"/>
      <c r="M1750" s="19"/>
      <c r="N1750" s="51">
        <f t="shared" si="171"/>
        <v>1.5829389783821753E-2</v>
      </c>
      <c r="O1750" s="51">
        <f t="shared" si="172"/>
        <v>3.9745280324941928E-3</v>
      </c>
      <c r="Q1750" s="12">
        <v>40673</v>
      </c>
      <c r="R1750" s="5">
        <v>3185</v>
      </c>
      <c r="S1750" s="5">
        <v>3305</v>
      </c>
      <c r="T1750" s="5">
        <v>3165</v>
      </c>
      <c r="U1750" s="5">
        <v>3250</v>
      </c>
      <c r="V1750" s="5">
        <v>12800100</v>
      </c>
      <c r="W1750" s="3">
        <v>3250</v>
      </c>
      <c r="X1750" s="19">
        <f t="shared" si="173"/>
        <v>1.6923076923076923</v>
      </c>
      <c r="AF1750" s="51">
        <f t="shared" si="175"/>
        <v>4.8489102186464841</v>
      </c>
      <c r="AG1750" s="51">
        <f t="shared" si="174"/>
        <v>8.2071465895915967</v>
      </c>
    </row>
    <row r="1751" spans="1:33">
      <c r="A1751" s="12">
        <v>40674</v>
      </c>
      <c r="B1751" s="14">
        <v>9912.48</v>
      </c>
      <c r="C1751" s="14">
        <v>9929.0400000000009</v>
      </c>
      <c r="D1751" s="14">
        <v>9842.67</v>
      </c>
      <c r="E1751" s="15">
        <v>9864.26</v>
      </c>
      <c r="F1751" s="19">
        <f t="shared" si="170"/>
        <v>0.4612611589718843</v>
      </c>
      <c r="G1751" s="19"/>
      <c r="H1751" s="19"/>
      <c r="I1751" s="19"/>
      <c r="J1751" s="19"/>
      <c r="K1751" s="19"/>
      <c r="L1751" s="19"/>
      <c r="M1751" s="19"/>
      <c r="N1751" s="51">
        <f t="shared" si="171"/>
        <v>9.9927268577283679E-2</v>
      </c>
      <c r="O1751" s="51">
        <f t="shared" si="172"/>
        <v>4.6370881878706534E-2</v>
      </c>
      <c r="Q1751" s="12">
        <v>40674</v>
      </c>
      <c r="R1751" s="5">
        <v>3285</v>
      </c>
      <c r="S1751" s="5">
        <v>3315</v>
      </c>
      <c r="T1751" s="5">
        <v>3265</v>
      </c>
      <c r="U1751" s="5">
        <v>3270</v>
      </c>
      <c r="V1751" s="5">
        <v>10473800</v>
      </c>
      <c r="W1751" s="3">
        <v>3270</v>
      </c>
      <c r="X1751" s="19">
        <f t="shared" si="173"/>
        <v>0.6116207951070336</v>
      </c>
      <c r="AF1751" s="51">
        <f t="shared" si="175"/>
        <v>0.22909577016005597</v>
      </c>
      <c r="AG1751" s="51">
        <f t="shared" si="174"/>
        <v>0.14018108843369279</v>
      </c>
    </row>
    <row r="1752" spans="1:33">
      <c r="A1752" s="12">
        <v>40675</v>
      </c>
      <c r="B1752" s="14">
        <v>9770.7099999999991</v>
      </c>
      <c r="C1752" s="14">
        <v>9836.7099999999991</v>
      </c>
      <c r="D1752" s="14">
        <v>9716.65</v>
      </c>
      <c r="E1752" s="15">
        <v>9716.65</v>
      </c>
      <c r="F1752" s="19">
        <f t="shared" si="170"/>
        <v>-1.5191449728044191</v>
      </c>
      <c r="G1752" s="19"/>
      <c r="H1752" s="19"/>
      <c r="I1752" s="19"/>
      <c r="J1752" s="19"/>
      <c r="K1752" s="19"/>
      <c r="L1752" s="19"/>
      <c r="M1752" s="19"/>
      <c r="N1752" s="51">
        <f t="shared" si="171"/>
        <v>-3.48663746023737</v>
      </c>
      <c r="O1752" s="51">
        <f t="shared" si="172"/>
        <v>5.2869969010338771</v>
      </c>
      <c r="Q1752" s="12">
        <v>40675</v>
      </c>
      <c r="R1752" s="5">
        <v>3300</v>
      </c>
      <c r="S1752" s="5">
        <v>3425</v>
      </c>
      <c r="T1752" s="5">
        <v>3295</v>
      </c>
      <c r="U1752" s="5">
        <v>3370</v>
      </c>
      <c r="V1752" s="5">
        <v>20316200</v>
      </c>
      <c r="W1752" s="3">
        <v>3370</v>
      </c>
      <c r="X1752" s="19">
        <f t="shared" si="173"/>
        <v>2.9673590504451042</v>
      </c>
      <c r="AF1752" s="51">
        <f t="shared" si="175"/>
        <v>26.13532316225675</v>
      </c>
      <c r="AG1752" s="51">
        <f t="shared" si="174"/>
        <v>77.559886702677773</v>
      </c>
    </row>
    <row r="1753" spans="1:33">
      <c r="A1753" s="12">
        <v>40676</v>
      </c>
      <c r="B1753" s="14">
        <v>9751.4500000000007</v>
      </c>
      <c r="C1753" s="14">
        <v>9751.4500000000007</v>
      </c>
      <c r="D1753" s="14">
        <v>9552.93</v>
      </c>
      <c r="E1753" s="15">
        <v>9648.77</v>
      </c>
      <c r="F1753" s="19">
        <f t="shared" si="170"/>
        <v>-0.70350935922401714</v>
      </c>
      <c r="G1753" s="19"/>
      <c r="H1753" s="19"/>
      <c r="I1753" s="19"/>
      <c r="J1753" s="19"/>
      <c r="K1753" s="19"/>
      <c r="L1753" s="19"/>
      <c r="M1753" s="19"/>
      <c r="N1753" s="51">
        <f t="shared" si="171"/>
        <v>-0.34406566384614595</v>
      </c>
      <c r="O1753" s="51">
        <f t="shared" si="172"/>
        <v>0.24109513426383042</v>
      </c>
      <c r="Q1753" s="12">
        <v>40676</v>
      </c>
      <c r="R1753" s="5">
        <v>3395</v>
      </c>
      <c r="S1753" s="5">
        <v>3425</v>
      </c>
      <c r="T1753" s="5">
        <v>3345</v>
      </c>
      <c r="U1753" s="5">
        <v>3400</v>
      </c>
      <c r="V1753" s="5">
        <v>12882600</v>
      </c>
      <c r="W1753" s="3">
        <v>3400</v>
      </c>
      <c r="X1753" s="19">
        <f t="shared" si="173"/>
        <v>0.88235294117647056</v>
      </c>
      <c r="AF1753" s="51">
        <f t="shared" si="175"/>
        <v>0.68757865092315062</v>
      </c>
      <c r="AG1753" s="51">
        <f t="shared" si="174"/>
        <v>0.60687117695073145</v>
      </c>
    </row>
    <row r="1754" spans="1:33">
      <c r="A1754" s="12">
        <v>40679</v>
      </c>
      <c r="B1754" s="14">
        <v>9571.1299999999992</v>
      </c>
      <c r="C1754" s="14">
        <v>9598.33</v>
      </c>
      <c r="D1754" s="14">
        <v>9552.86</v>
      </c>
      <c r="E1754" s="15">
        <v>9558.2999999999993</v>
      </c>
      <c r="F1754" s="19">
        <f t="shared" si="170"/>
        <v>-0.94650722408797772</v>
      </c>
      <c r="G1754" s="19"/>
      <c r="H1754" s="19"/>
      <c r="I1754" s="19"/>
      <c r="J1754" s="19"/>
      <c r="K1754" s="19"/>
      <c r="L1754" s="19"/>
      <c r="M1754" s="19"/>
      <c r="N1754" s="51">
        <f t="shared" si="171"/>
        <v>-0.84048954712319079</v>
      </c>
      <c r="O1754" s="51">
        <f t="shared" si="172"/>
        <v>0.79318852411119534</v>
      </c>
      <c r="Q1754" s="12">
        <v>40679</v>
      </c>
      <c r="R1754" s="5">
        <v>3375</v>
      </c>
      <c r="S1754" s="5">
        <v>3375</v>
      </c>
      <c r="T1754" s="5">
        <v>3320</v>
      </c>
      <c r="U1754" s="5">
        <v>3340</v>
      </c>
      <c r="V1754" s="5">
        <v>7790900</v>
      </c>
      <c r="W1754" s="3">
        <v>3340</v>
      </c>
      <c r="X1754" s="19">
        <f t="shared" si="173"/>
        <v>-1.7964071856287425</v>
      </c>
      <c r="AF1754" s="51">
        <f t="shared" si="175"/>
        <v>-5.7945552759612271</v>
      </c>
      <c r="AG1754" s="51">
        <f t="shared" si="174"/>
        <v>10.40782896637031</v>
      </c>
    </row>
    <row r="1755" spans="1:33">
      <c r="A1755" s="12">
        <v>40680</v>
      </c>
      <c r="B1755" s="14">
        <v>9513.5</v>
      </c>
      <c r="C1755" s="14">
        <v>9593.1299999999992</v>
      </c>
      <c r="D1755" s="14">
        <v>9502.39</v>
      </c>
      <c r="E1755" s="15">
        <v>9567.02</v>
      </c>
      <c r="F1755" s="19">
        <f t="shared" si="170"/>
        <v>9.1146459399072691E-2</v>
      </c>
      <c r="G1755" s="19"/>
      <c r="H1755" s="19"/>
      <c r="I1755" s="19"/>
      <c r="J1755" s="19"/>
      <c r="K1755" s="19"/>
      <c r="L1755" s="19"/>
      <c r="M1755" s="19"/>
      <c r="N1755" s="51">
        <f t="shared" si="171"/>
        <v>8.287728788174462E-4</v>
      </c>
      <c r="O1755" s="51">
        <f t="shared" si="172"/>
        <v>7.78479846799731E-5</v>
      </c>
      <c r="Q1755" s="12">
        <v>40680</v>
      </c>
      <c r="R1755" s="5">
        <v>3325</v>
      </c>
      <c r="S1755" s="5">
        <v>3325</v>
      </c>
      <c r="T1755" s="5">
        <v>3285</v>
      </c>
      <c r="U1755" s="5">
        <v>3305</v>
      </c>
      <c r="V1755" s="5">
        <v>7434700</v>
      </c>
      <c r="W1755" s="3">
        <v>3305</v>
      </c>
      <c r="X1755" s="19">
        <f t="shared" si="173"/>
        <v>-1.059001512859304</v>
      </c>
      <c r="AF1755" s="51">
        <f t="shared" si="175"/>
        <v>-1.1867527039041335</v>
      </c>
      <c r="AG1755" s="51">
        <f t="shared" si="174"/>
        <v>1.2564550991154735</v>
      </c>
    </row>
    <row r="1756" spans="1:33">
      <c r="A1756" s="12">
        <v>40681</v>
      </c>
      <c r="B1756" s="14">
        <v>9602.8799999999992</v>
      </c>
      <c r="C1756" s="14">
        <v>9693.6</v>
      </c>
      <c r="D1756" s="14">
        <v>9590.4</v>
      </c>
      <c r="E1756" s="15">
        <v>9662.08</v>
      </c>
      <c r="F1756" s="19">
        <f t="shared" si="170"/>
        <v>0.98384612836986962</v>
      </c>
      <c r="G1756" s="19"/>
      <c r="H1756" s="19"/>
      <c r="I1756" s="19"/>
      <c r="J1756" s="19"/>
      <c r="K1756" s="19"/>
      <c r="L1756" s="19"/>
      <c r="M1756" s="19"/>
      <c r="N1756" s="51">
        <f t="shared" si="171"/>
        <v>0.96042766452123995</v>
      </c>
      <c r="O1756" s="51">
        <f t="shared" si="172"/>
        <v>0.94758799105371727</v>
      </c>
      <c r="Q1756" s="12">
        <v>40681</v>
      </c>
      <c r="R1756" s="5">
        <v>3305</v>
      </c>
      <c r="S1756" s="5">
        <v>3330</v>
      </c>
      <c r="T1756" s="5">
        <v>3285</v>
      </c>
      <c r="U1756" s="5">
        <v>3310</v>
      </c>
      <c r="V1756" s="5">
        <v>7374000</v>
      </c>
      <c r="W1756" s="3">
        <v>3310</v>
      </c>
      <c r="X1756" s="19">
        <f t="shared" si="173"/>
        <v>0.15105740181268881</v>
      </c>
      <c r="AF1756" s="51">
        <f t="shared" si="175"/>
        <v>3.4652435672694777E-3</v>
      </c>
      <c r="AG1756" s="51">
        <f t="shared" si="174"/>
        <v>5.2437867436486423E-4</v>
      </c>
    </row>
    <row r="1757" spans="1:33">
      <c r="A1757" s="12">
        <v>40682</v>
      </c>
      <c r="B1757" s="14">
        <v>9711.32</v>
      </c>
      <c r="C1757" s="14">
        <v>9731.1200000000008</v>
      </c>
      <c r="D1757" s="14">
        <v>9600.81</v>
      </c>
      <c r="E1757" s="15">
        <v>9620.82</v>
      </c>
      <c r="F1757" s="19">
        <f t="shared" si="170"/>
        <v>-0.42886157312994344</v>
      </c>
      <c r="G1757" s="19"/>
      <c r="H1757" s="19"/>
      <c r="I1757" s="19"/>
      <c r="J1757" s="19"/>
      <c r="K1757" s="19"/>
      <c r="L1757" s="19"/>
      <c r="M1757" s="19"/>
      <c r="N1757" s="51">
        <f t="shared" si="171"/>
        <v>-7.7350380928767601E-2</v>
      </c>
      <c r="O1757" s="51">
        <f t="shared" si="172"/>
        <v>3.2957172294905808E-2</v>
      </c>
      <c r="Q1757" s="12">
        <v>40682</v>
      </c>
      <c r="R1757" s="5">
        <v>3340</v>
      </c>
      <c r="S1757" s="5">
        <v>3350</v>
      </c>
      <c r="T1757" s="5">
        <v>3295</v>
      </c>
      <c r="U1757" s="5">
        <v>3300</v>
      </c>
      <c r="V1757" s="5">
        <v>6095400</v>
      </c>
      <c r="W1757" s="3">
        <v>3300</v>
      </c>
      <c r="X1757" s="19">
        <f t="shared" si="173"/>
        <v>-0.30303030303030304</v>
      </c>
      <c r="AF1757" s="51">
        <f t="shared" si="175"/>
        <v>-2.7752765798294159E-2</v>
      </c>
      <c r="AG1757" s="51">
        <f t="shared" si="174"/>
        <v>8.4024969014330243E-3</v>
      </c>
    </row>
    <row r="1758" spans="1:33">
      <c r="A1758" s="12">
        <v>40683</v>
      </c>
      <c r="B1758" s="14">
        <v>9612.8700000000008</v>
      </c>
      <c r="C1758" s="14">
        <v>9670.92</v>
      </c>
      <c r="D1758" s="14">
        <v>9600.48</v>
      </c>
      <c r="E1758" s="15">
        <v>9607.08</v>
      </c>
      <c r="F1758" s="19">
        <f t="shared" si="170"/>
        <v>-0.14301952310171021</v>
      </c>
      <c r="G1758" s="19"/>
      <c r="H1758" s="19"/>
      <c r="I1758" s="19"/>
      <c r="J1758" s="19"/>
      <c r="K1758" s="19"/>
      <c r="L1758" s="19"/>
      <c r="M1758" s="19"/>
      <c r="N1758" s="51">
        <f t="shared" si="171"/>
        <v>-2.7578032009109949E-3</v>
      </c>
      <c r="O1758" s="51">
        <f t="shared" si="172"/>
        <v>3.8673875527910729E-4</v>
      </c>
      <c r="Q1758" s="12">
        <v>40683</v>
      </c>
      <c r="R1758" s="5">
        <v>3280</v>
      </c>
      <c r="S1758" s="5">
        <v>3320</v>
      </c>
      <c r="T1758" s="5">
        <v>3260</v>
      </c>
      <c r="U1758" s="5">
        <v>3280</v>
      </c>
      <c r="V1758" s="5">
        <v>6540800</v>
      </c>
      <c r="W1758" s="3">
        <v>3280</v>
      </c>
      <c r="X1758" s="19">
        <f t="shared" si="173"/>
        <v>-0.6097560975609756</v>
      </c>
      <c r="AF1758" s="51">
        <f t="shared" si="175"/>
        <v>-0.22641026810221371</v>
      </c>
      <c r="AG1758" s="51">
        <f t="shared" si="174"/>
        <v>0.13799440936441887</v>
      </c>
    </row>
    <row r="1759" spans="1:33">
      <c r="A1759" s="12">
        <v>40686</v>
      </c>
      <c r="B1759" s="14">
        <v>9547.86</v>
      </c>
      <c r="C1759" s="14">
        <v>9547.86</v>
      </c>
      <c r="D1759" s="14">
        <v>9437.8700000000008</v>
      </c>
      <c r="E1759" s="15">
        <v>9460.6299999999992</v>
      </c>
      <c r="F1759" s="19">
        <f t="shared" si="170"/>
        <v>-1.5479941610653913</v>
      </c>
      <c r="G1759" s="19"/>
      <c r="H1759" s="19"/>
      <c r="I1759" s="19"/>
      <c r="J1759" s="19"/>
      <c r="K1759" s="19"/>
      <c r="L1759" s="19"/>
      <c r="M1759" s="19"/>
      <c r="N1759" s="51">
        <f t="shared" si="171"/>
        <v>-3.6894504474128547</v>
      </c>
      <c r="O1759" s="51">
        <f t="shared" si="172"/>
        <v>5.7009720133559076</v>
      </c>
      <c r="Q1759" s="12">
        <v>40686</v>
      </c>
      <c r="R1759" s="5">
        <v>3280</v>
      </c>
      <c r="S1759" s="5">
        <v>3280</v>
      </c>
      <c r="T1759" s="5">
        <v>3235</v>
      </c>
      <c r="U1759" s="5">
        <v>3260</v>
      </c>
      <c r="V1759" s="5">
        <v>5179800</v>
      </c>
      <c r="W1759" s="3">
        <v>3260</v>
      </c>
      <c r="X1759" s="19">
        <f t="shared" si="173"/>
        <v>-0.61349693251533743</v>
      </c>
      <c r="AF1759" s="51">
        <f t="shared" si="175"/>
        <v>-0.2306047987847622</v>
      </c>
      <c r="AG1759" s="51">
        <f t="shared" si="174"/>
        <v>0.14141358123055037</v>
      </c>
    </row>
    <row r="1760" spans="1:33">
      <c r="A1760" s="12">
        <v>40687</v>
      </c>
      <c r="B1760" s="14">
        <v>9406.0400000000009</v>
      </c>
      <c r="C1760" s="14">
        <v>9490.35</v>
      </c>
      <c r="D1760" s="14">
        <v>9406.0400000000009</v>
      </c>
      <c r="E1760" s="15">
        <v>9477.17</v>
      </c>
      <c r="F1760" s="19">
        <f t="shared" si="170"/>
        <v>0.1745246735048635</v>
      </c>
      <c r="G1760" s="19"/>
      <c r="H1760" s="19"/>
      <c r="I1760" s="19"/>
      <c r="J1760" s="19"/>
      <c r="K1760" s="19"/>
      <c r="L1760" s="19"/>
      <c r="M1760" s="19"/>
      <c r="N1760" s="51">
        <f t="shared" si="171"/>
        <v>5.5744050151511453E-3</v>
      </c>
      <c r="O1760" s="51">
        <f t="shared" si="172"/>
        <v>9.8839686587597173E-4</v>
      </c>
      <c r="Q1760" s="12">
        <v>40687</v>
      </c>
      <c r="R1760" s="5">
        <v>3220</v>
      </c>
      <c r="S1760" s="5">
        <v>3270</v>
      </c>
      <c r="T1760" s="5">
        <v>3220</v>
      </c>
      <c r="U1760" s="5">
        <v>3245</v>
      </c>
      <c r="V1760" s="5">
        <v>6228800</v>
      </c>
      <c r="W1760" s="3">
        <v>3245</v>
      </c>
      <c r="X1760" s="19">
        <f t="shared" si="173"/>
        <v>-0.46224961479198773</v>
      </c>
      <c r="AF1760" s="51">
        <f t="shared" si="175"/>
        <v>-9.8599485325686576E-2</v>
      </c>
      <c r="AG1760" s="51">
        <f t="shared" si="174"/>
        <v>4.5551169389753281E-2</v>
      </c>
    </row>
    <row r="1761" spans="1:33">
      <c r="A1761" s="12">
        <v>40688</v>
      </c>
      <c r="B1761" s="14">
        <v>9492.43</v>
      </c>
      <c r="C1761" s="14">
        <v>9503.77</v>
      </c>
      <c r="D1761" s="14">
        <v>9415.33</v>
      </c>
      <c r="E1761" s="15">
        <v>9422.8799999999992</v>
      </c>
      <c r="F1761" s="19">
        <f t="shared" si="170"/>
        <v>-0.57615081588644734</v>
      </c>
      <c r="G1761" s="19"/>
      <c r="H1761" s="19"/>
      <c r="I1761" s="19"/>
      <c r="J1761" s="19"/>
      <c r="K1761" s="19"/>
      <c r="L1761" s="19"/>
      <c r="M1761" s="19"/>
      <c r="N1761" s="51">
        <f t="shared" si="171"/>
        <v>-0.18849290597128904</v>
      </c>
      <c r="O1761" s="51">
        <f t="shared" si="172"/>
        <v>0.10807535728422167</v>
      </c>
      <c r="Q1761" s="12">
        <v>40688</v>
      </c>
      <c r="R1761" s="5">
        <v>3305</v>
      </c>
      <c r="S1761" s="5">
        <v>3370</v>
      </c>
      <c r="T1761" s="5">
        <v>3300</v>
      </c>
      <c r="U1761" s="5">
        <v>3315</v>
      </c>
      <c r="V1761" s="5">
        <v>13571000</v>
      </c>
      <c r="W1761" s="3">
        <v>3315</v>
      </c>
      <c r="X1761" s="19">
        <f t="shared" si="173"/>
        <v>2.1116138763197587</v>
      </c>
      <c r="AF1761" s="51">
        <f t="shared" si="175"/>
        <v>9.4190856227102309</v>
      </c>
      <c r="AG1761" s="51">
        <f t="shared" si="174"/>
        <v>19.891994313135054</v>
      </c>
    </row>
    <row r="1762" spans="1:33">
      <c r="A1762" s="12">
        <v>40689</v>
      </c>
      <c r="B1762" s="14">
        <v>9499.4500000000007</v>
      </c>
      <c r="C1762" s="14">
        <v>9567.4599999999991</v>
      </c>
      <c r="D1762" s="14">
        <v>9489.1200000000008</v>
      </c>
      <c r="E1762" s="15">
        <v>9562.0499999999993</v>
      </c>
      <c r="F1762" s="19">
        <f t="shared" si="170"/>
        <v>1.4554410403626845</v>
      </c>
      <c r="G1762" s="19"/>
      <c r="H1762" s="19"/>
      <c r="I1762" s="19"/>
      <c r="J1762" s="19"/>
      <c r="K1762" s="19"/>
      <c r="L1762" s="19"/>
      <c r="M1762" s="19"/>
      <c r="N1762" s="51">
        <f t="shared" si="171"/>
        <v>3.1008067282123424</v>
      </c>
      <c r="O1762" s="51">
        <f t="shared" si="172"/>
        <v>4.5216776360081106</v>
      </c>
      <c r="Q1762" s="12">
        <v>40689</v>
      </c>
      <c r="R1762" s="5">
        <v>3335</v>
      </c>
      <c r="S1762" s="5">
        <v>3370</v>
      </c>
      <c r="T1762" s="5">
        <v>3330</v>
      </c>
      <c r="U1762" s="5">
        <v>3355</v>
      </c>
      <c r="V1762" s="5">
        <v>7502800</v>
      </c>
      <c r="W1762" s="3">
        <v>3355</v>
      </c>
      <c r="X1762" s="19">
        <f t="shared" si="173"/>
        <v>1.1922503725782414</v>
      </c>
      <c r="AF1762" s="51">
        <f t="shared" si="175"/>
        <v>1.6958795970105134</v>
      </c>
      <c r="AG1762" s="51">
        <f t="shared" si="174"/>
        <v>2.0223672341310626</v>
      </c>
    </row>
    <row r="1763" spans="1:33">
      <c r="A1763" s="12">
        <v>40690</v>
      </c>
      <c r="B1763" s="14">
        <v>9514.16</v>
      </c>
      <c r="C1763" s="14">
        <v>9588.7000000000007</v>
      </c>
      <c r="D1763" s="14">
        <v>9493.44</v>
      </c>
      <c r="E1763" s="15">
        <v>9521.94</v>
      </c>
      <c r="F1763" s="19">
        <f t="shared" si="170"/>
        <v>-0.42123768895832953</v>
      </c>
      <c r="G1763" s="19"/>
      <c r="H1763" s="19"/>
      <c r="I1763" s="19"/>
      <c r="J1763" s="19"/>
      <c r="K1763" s="19"/>
      <c r="L1763" s="19"/>
      <c r="M1763" s="19"/>
      <c r="N1763" s="51">
        <f t="shared" si="171"/>
        <v>-7.3272088058836518E-2</v>
      </c>
      <c r="O1763" s="51">
        <f t="shared" si="172"/>
        <v>3.0660890014633027E-2</v>
      </c>
      <c r="Q1763" s="12">
        <v>40690</v>
      </c>
      <c r="R1763" s="5">
        <v>3360</v>
      </c>
      <c r="S1763" s="5">
        <v>3375</v>
      </c>
      <c r="T1763" s="5">
        <v>3330</v>
      </c>
      <c r="U1763" s="5">
        <v>3335</v>
      </c>
      <c r="V1763" s="5">
        <v>5932600</v>
      </c>
      <c r="W1763" s="3">
        <v>3335</v>
      </c>
      <c r="X1763" s="19">
        <f t="shared" si="173"/>
        <v>-0.59970014992503751</v>
      </c>
      <c r="AF1763" s="51">
        <f t="shared" si="175"/>
        <v>-0.21538752016491991</v>
      </c>
      <c r="AG1763" s="51">
        <f t="shared" si="174"/>
        <v>0.12911024784070579</v>
      </c>
    </row>
    <row r="1764" spans="1:33">
      <c r="A1764" s="12">
        <v>40693</v>
      </c>
      <c r="B1764" s="14">
        <v>9489.7800000000007</v>
      </c>
      <c r="C1764" s="14">
        <v>9540.02</v>
      </c>
      <c r="D1764" s="5">
        <v>9448</v>
      </c>
      <c r="E1764" s="15">
        <v>9504.9699999999993</v>
      </c>
      <c r="F1764" s="19">
        <f t="shared" si="170"/>
        <v>-0.17853817529146504</v>
      </c>
      <c r="G1764" s="19"/>
      <c r="H1764" s="19"/>
      <c r="I1764" s="19"/>
      <c r="J1764" s="19"/>
      <c r="K1764" s="19"/>
      <c r="L1764" s="19"/>
      <c r="M1764" s="19"/>
      <c r="N1764" s="51">
        <f t="shared" si="171"/>
        <v>-5.4288557212716949E-3</v>
      </c>
      <c r="O1764" s="51">
        <f t="shared" si="172"/>
        <v>9.5413772290899176E-4</v>
      </c>
      <c r="Q1764" s="12">
        <v>40693</v>
      </c>
      <c r="R1764" s="5">
        <v>3335</v>
      </c>
      <c r="S1764" s="5">
        <v>3340</v>
      </c>
      <c r="T1764" s="5">
        <v>3300</v>
      </c>
      <c r="U1764" s="5">
        <v>3330</v>
      </c>
      <c r="V1764" s="5">
        <v>5074200</v>
      </c>
      <c r="W1764" s="3">
        <v>3330</v>
      </c>
      <c r="X1764" s="19">
        <f t="shared" si="173"/>
        <v>-0.15015015015015015</v>
      </c>
      <c r="AF1764" s="51">
        <f t="shared" si="175"/>
        <v>-3.3670650135310181E-3</v>
      </c>
      <c r="AG1764" s="51">
        <f t="shared" si="174"/>
        <v>5.0466362489819604E-4</v>
      </c>
    </row>
    <row r="1765" spans="1:33">
      <c r="A1765" s="12">
        <v>40694</v>
      </c>
      <c r="B1765" s="14">
        <v>9500.6</v>
      </c>
      <c r="C1765" s="14">
        <v>9697.35</v>
      </c>
      <c r="D1765" s="14">
        <v>9497.4</v>
      </c>
      <c r="E1765" s="15">
        <v>9693.73</v>
      </c>
      <c r="F1765" s="19">
        <f t="shared" si="170"/>
        <v>1.9472380600656325</v>
      </c>
      <c r="G1765" s="19"/>
      <c r="H1765" s="19"/>
      <c r="I1765" s="19"/>
      <c r="J1765" s="19"/>
      <c r="K1765" s="19"/>
      <c r="L1765" s="19"/>
      <c r="M1765" s="19"/>
      <c r="N1765" s="51">
        <f t="shared" si="171"/>
        <v>7.4151399694476599</v>
      </c>
      <c r="O1765" s="51">
        <f t="shared" si="172"/>
        <v>14.459695174666962</v>
      </c>
      <c r="Q1765" s="12">
        <v>40694</v>
      </c>
      <c r="R1765" s="5">
        <v>3305</v>
      </c>
      <c r="S1765" s="5">
        <v>3400</v>
      </c>
      <c r="T1765" s="5">
        <v>3305</v>
      </c>
      <c r="U1765" s="5">
        <v>3400</v>
      </c>
      <c r="V1765" s="5">
        <v>7939100</v>
      </c>
      <c r="W1765" s="3">
        <v>3400</v>
      </c>
      <c r="X1765" s="19">
        <f t="shared" si="173"/>
        <v>2.0588235294117645</v>
      </c>
      <c r="AF1765" s="51">
        <f t="shared" si="175"/>
        <v>8.7302529698753872</v>
      </c>
      <c r="AG1765" s="51">
        <f t="shared" si="174"/>
        <v>17.976388174235144</v>
      </c>
    </row>
    <row r="1766" spans="1:33">
      <c r="A1766" s="12">
        <v>40695</v>
      </c>
      <c r="B1766" s="14">
        <v>9708.0499999999993</v>
      </c>
      <c r="C1766" s="14">
        <v>9720.73</v>
      </c>
      <c r="D1766" s="14">
        <v>9659.31</v>
      </c>
      <c r="E1766" s="15">
        <v>9719.61</v>
      </c>
      <c r="F1766" s="19">
        <f t="shared" si="170"/>
        <v>0.2662658275383582</v>
      </c>
      <c r="G1766" s="19"/>
      <c r="H1766" s="19"/>
      <c r="I1766" s="19"/>
      <c r="J1766" s="19"/>
      <c r="K1766" s="19"/>
      <c r="L1766" s="19"/>
      <c r="M1766" s="19"/>
      <c r="N1766" s="51">
        <f t="shared" si="171"/>
        <v>1.9476181213457504E-2</v>
      </c>
      <c r="O1766" s="51">
        <f t="shared" si="172"/>
        <v>5.2400859313344412E-3</v>
      </c>
      <c r="Q1766" s="12">
        <v>40695</v>
      </c>
      <c r="R1766" s="5">
        <v>3415</v>
      </c>
      <c r="S1766" s="5">
        <v>3420</v>
      </c>
      <c r="T1766" s="5">
        <v>3370</v>
      </c>
      <c r="U1766" s="5">
        <v>3380</v>
      </c>
      <c r="V1766" s="5">
        <v>6182400</v>
      </c>
      <c r="W1766" s="3">
        <v>3380</v>
      </c>
      <c r="X1766" s="19">
        <f t="shared" si="173"/>
        <v>-0.59171597633136097</v>
      </c>
      <c r="AF1766" s="51">
        <f t="shared" si="175"/>
        <v>-0.20689504800680902</v>
      </c>
      <c r="AG1766" s="51">
        <f t="shared" si="174"/>
        <v>0.12236769930026548</v>
      </c>
    </row>
    <row r="1767" spans="1:33">
      <c r="A1767" s="12">
        <v>40696</v>
      </c>
      <c r="B1767" s="14">
        <v>9560.6299999999992</v>
      </c>
      <c r="C1767" s="14">
        <v>9575.01</v>
      </c>
      <c r="D1767" s="14">
        <v>9517.2800000000007</v>
      </c>
      <c r="E1767" s="15">
        <v>9555.0400000000009</v>
      </c>
      <c r="F1767" s="19">
        <f t="shared" si="170"/>
        <v>-1.7223371121418611</v>
      </c>
      <c r="G1767" s="19"/>
      <c r="H1767" s="19"/>
      <c r="I1767" s="19"/>
      <c r="J1767" s="19"/>
      <c r="K1767" s="19"/>
      <c r="L1767" s="19"/>
      <c r="M1767" s="19"/>
      <c r="N1767" s="51">
        <f t="shared" si="171"/>
        <v>-5.0844724565664077</v>
      </c>
      <c r="O1767" s="51">
        <f t="shared" si="172"/>
        <v>8.7430145011310234</v>
      </c>
      <c r="Q1767" s="12">
        <v>40696</v>
      </c>
      <c r="R1767" s="5">
        <v>3295</v>
      </c>
      <c r="S1767" s="5">
        <v>3300</v>
      </c>
      <c r="T1767" s="5">
        <v>3260</v>
      </c>
      <c r="U1767" s="5">
        <v>3270</v>
      </c>
      <c r="V1767" s="5">
        <v>9015200</v>
      </c>
      <c r="W1767" s="3">
        <v>3270</v>
      </c>
      <c r="X1767" s="19">
        <f t="shared" si="173"/>
        <v>-3.3639143730886847</v>
      </c>
      <c r="AF1767" s="51">
        <f t="shared" si="175"/>
        <v>-38.056695218097275</v>
      </c>
      <c r="AG1767" s="51">
        <f t="shared" si="174"/>
        <v>128.00927253890191</v>
      </c>
    </row>
    <row r="1768" spans="1:33">
      <c r="A1768" s="12">
        <v>40697</v>
      </c>
      <c r="B1768" s="14">
        <v>9550.59</v>
      </c>
      <c r="C1768" s="14">
        <v>9603.0300000000007</v>
      </c>
      <c r="D1768" s="14">
        <v>9490.68</v>
      </c>
      <c r="E1768" s="15">
        <v>9492.2099999999991</v>
      </c>
      <c r="F1768" s="19">
        <f t="shared" si="170"/>
        <v>-0.66191118822699613</v>
      </c>
      <c r="G1768" s="19"/>
      <c r="H1768" s="19"/>
      <c r="I1768" s="19"/>
      <c r="J1768" s="19"/>
      <c r="K1768" s="19"/>
      <c r="L1768" s="19"/>
      <c r="M1768" s="19"/>
      <c r="N1768" s="51">
        <f t="shared" si="171"/>
        <v>-0.28635539586838232</v>
      </c>
      <c r="O1768" s="51">
        <f t="shared" si="172"/>
        <v>0.18874429264673814</v>
      </c>
      <c r="Q1768" s="12">
        <v>40697</v>
      </c>
      <c r="R1768" s="5">
        <v>3275</v>
      </c>
      <c r="S1768" s="5">
        <v>3285</v>
      </c>
      <c r="T1768" s="5">
        <v>3225</v>
      </c>
      <c r="U1768" s="5">
        <v>3230</v>
      </c>
      <c r="V1768" s="5">
        <v>6239500</v>
      </c>
      <c r="W1768" s="3">
        <v>3230</v>
      </c>
      <c r="X1768" s="19">
        <f t="shared" si="173"/>
        <v>-1.2383900928792571</v>
      </c>
      <c r="AF1768" s="51">
        <f t="shared" si="175"/>
        <v>-1.8979756322178081</v>
      </c>
      <c r="AG1768" s="51">
        <f t="shared" si="174"/>
        <v>2.3499259458529802</v>
      </c>
    </row>
    <row r="1769" spans="1:33">
      <c r="A1769" s="12">
        <v>40700</v>
      </c>
      <c r="B1769" s="14">
        <v>9467.3700000000008</v>
      </c>
      <c r="C1769" s="14">
        <v>9490.5499999999993</v>
      </c>
      <c r="D1769" s="14">
        <v>9359.7800000000007</v>
      </c>
      <c r="E1769" s="15">
        <v>9380.35</v>
      </c>
      <c r="F1769" s="19">
        <f t="shared" si="170"/>
        <v>-1.1924928174321721</v>
      </c>
      <c r="G1769" s="19"/>
      <c r="H1769" s="19"/>
      <c r="I1769" s="19"/>
      <c r="J1769" s="19"/>
      <c r="K1769" s="19"/>
      <c r="L1769" s="19"/>
      <c r="M1769" s="19"/>
      <c r="N1769" s="51">
        <f t="shared" si="171"/>
        <v>-1.6839173151099256</v>
      </c>
      <c r="O1769" s="51">
        <f t="shared" si="172"/>
        <v>2.0033693119588789</v>
      </c>
      <c r="Q1769" s="12">
        <v>40700</v>
      </c>
      <c r="R1769" s="5">
        <v>3235</v>
      </c>
      <c r="S1769" s="5">
        <v>3260</v>
      </c>
      <c r="T1769" s="5">
        <v>3200</v>
      </c>
      <c r="U1769" s="5">
        <v>3215</v>
      </c>
      <c r="V1769" s="5">
        <v>5836800</v>
      </c>
      <c r="W1769" s="3">
        <v>3215</v>
      </c>
      <c r="X1769" s="19">
        <f t="shared" si="173"/>
        <v>-0.46656298600311047</v>
      </c>
      <c r="AF1769" s="51">
        <f t="shared" si="175"/>
        <v>-0.10138712354014641</v>
      </c>
      <c r="AG1769" s="51">
        <f t="shared" si="174"/>
        <v>4.7276327857170078E-2</v>
      </c>
    </row>
    <row r="1770" spans="1:33">
      <c r="A1770" s="12">
        <v>40701</v>
      </c>
      <c r="B1770" s="14">
        <v>9371.2099999999991</v>
      </c>
      <c r="C1770" s="14">
        <v>9454.66</v>
      </c>
      <c r="D1770" s="14">
        <v>9358.31</v>
      </c>
      <c r="E1770" s="15">
        <v>9442.9500000000007</v>
      </c>
      <c r="F1770" s="19">
        <f t="shared" si="170"/>
        <v>0.66292842808656571</v>
      </c>
      <c r="G1770" s="19"/>
      <c r="H1770" s="19"/>
      <c r="I1770" s="19"/>
      <c r="J1770" s="19"/>
      <c r="K1770" s="19"/>
      <c r="L1770" s="19"/>
      <c r="M1770" s="19"/>
      <c r="N1770" s="51">
        <f t="shared" si="171"/>
        <v>0.29502735042726669</v>
      </c>
      <c r="O1770" s="51">
        <f t="shared" si="172"/>
        <v>0.19640371819336117</v>
      </c>
      <c r="Q1770" s="12">
        <v>40701</v>
      </c>
      <c r="R1770" s="5">
        <v>3235</v>
      </c>
      <c r="S1770" s="5">
        <v>3305</v>
      </c>
      <c r="T1770" s="5">
        <v>3225</v>
      </c>
      <c r="U1770" s="5">
        <v>3285</v>
      </c>
      <c r="V1770" s="5">
        <v>7655000</v>
      </c>
      <c r="W1770" s="3">
        <v>3285</v>
      </c>
      <c r="X1770" s="19">
        <f t="shared" si="173"/>
        <v>2.1308980213089801</v>
      </c>
      <c r="AF1770" s="51">
        <f t="shared" si="175"/>
        <v>9.6794732999742852</v>
      </c>
      <c r="AG1770" s="51">
        <f t="shared" si="174"/>
        <v>20.628562643439693</v>
      </c>
    </row>
    <row r="1771" spans="1:33">
      <c r="A1771" s="12">
        <v>40702</v>
      </c>
      <c r="B1771" s="14">
        <v>9428.6200000000008</v>
      </c>
      <c r="C1771" s="14">
        <v>9458.43</v>
      </c>
      <c r="D1771" s="14">
        <v>9394.74</v>
      </c>
      <c r="E1771" s="15">
        <v>9449.4599999999991</v>
      </c>
      <c r="F1771" s="19">
        <f t="shared" si="170"/>
        <v>6.8892825621764631E-2</v>
      </c>
      <c r="G1771" s="19"/>
      <c r="H1771" s="19"/>
      <c r="I1771" s="19"/>
      <c r="J1771" s="19"/>
      <c r="K1771" s="19"/>
      <c r="L1771" s="19"/>
      <c r="M1771" s="19"/>
      <c r="N1771" s="51">
        <f t="shared" si="171"/>
        <v>3.6826250941896633E-4</v>
      </c>
      <c r="O1771" s="51">
        <f t="shared" si="172"/>
        <v>2.6396317547295089E-5</v>
      </c>
      <c r="Q1771" s="12">
        <v>40702</v>
      </c>
      <c r="R1771" s="5">
        <v>3275</v>
      </c>
      <c r="S1771" s="5">
        <v>3300</v>
      </c>
      <c r="T1771" s="5">
        <v>3255</v>
      </c>
      <c r="U1771" s="5">
        <v>3290</v>
      </c>
      <c r="V1771" s="5">
        <v>5823300</v>
      </c>
      <c r="W1771" s="3">
        <v>3290</v>
      </c>
      <c r="X1771" s="19">
        <f t="shared" si="173"/>
        <v>0.1519756838905775</v>
      </c>
      <c r="AF1771" s="51">
        <f t="shared" si="175"/>
        <v>3.5287112473858413E-3</v>
      </c>
      <c r="AG1771" s="51">
        <f t="shared" si="174"/>
        <v>5.3722328602103778E-4</v>
      </c>
    </row>
    <row r="1772" spans="1:33">
      <c r="A1772" s="12">
        <v>40703</v>
      </c>
      <c r="B1772" s="14">
        <v>9411.7099999999991</v>
      </c>
      <c r="C1772" s="14">
        <v>9472.41</v>
      </c>
      <c r="D1772" s="14">
        <v>9383.1200000000008</v>
      </c>
      <c r="E1772" s="15">
        <v>9467.15</v>
      </c>
      <c r="F1772" s="19">
        <f t="shared" si="170"/>
        <v>0.18685665696646309</v>
      </c>
      <c r="G1772" s="19"/>
      <c r="H1772" s="19"/>
      <c r="I1772" s="19"/>
      <c r="J1772" s="19"/>
      <c r="K1772" s="19"/>
      <c r="L1772" s="19"/>
      <c r="M1772" s="19"/>
      <c r="N1772" s="51">
        <f t="shared" si="171"/>
        <v>6.8202826484421849E-3</v>
      </c>
      <c r="O1772" s="51">
        <f t="shared" si="172"/>
        <v>1.293410843534063E-3</v>
      </c>
      <c r="Q1772" s="12">
        <v>40703</v>
      </c>
      <c r="R1772" s="5">
        <v>3270</v>
      </c>
      <c r="S1772" s="5">
        <v>3290</v>
      </c>
      <c r="T1772" s="5">
        <v>3250</v>
      </c>
      <c r="U1772" s="5">
        <v>3270</v>
      </c>
      <c r="V1772" s="5">
        <v>4346800</v>
      </c>
      <c r="W1772" s="3">
        <v>3270</v>
      </c>
      <c r="X1772" s="19">
        <f t="shared" si="173"/>
        <v>-0.6116207951070336</v>
      </c>
      <c r="AF1772" s="51">
        <f t="shared" si="175"/>
        <v>-0.22849470342315062</v>
      </c>
      <c r="AG1772" s="51">
        <f t="shared" si="174"/>
        <v>0.13969092181699433</v>
      </c>
    </row>
    <row r="1773" spans="1:33">
      <c r="A1773" s="12">
        <v>40704</v>
      </c>
      <c r="B1773" s="14">
        <v>9536.84</v>
      </c>
      <c r="C1773" s="14">
        <v>9613.75</v>
      </c>
      <c r="D1773" s="14">
        <v>9493.0499999999993</v>
      </c>
      <c r="E1773" s="15">
        <v>9514.44</v>
      </c>
      <c r="F1773" s="19">
        <f t="shared" si="170"/>
        <v>0.49703398203153171</v>
      </c>
      <c r="G1773" s="19"/>
      <c r="H1773" s="19"/>
      <c r="I1773" s="19"/>
      <c r="J1773" s="19"/>
      <c r="K1773" s="19"/>
      <c r="L1773" s="19"/>
      <c r="M1773" s="19"/>
      <c r="N1773" s="51">
        <f t="shared" si="171"/>
        <v>0.12486441106093622</v>
      </c>
      <c r="O1773" s="51">
        <f t="shared" si="172"/>
        <v>6.2409623719552054E-2</v>
      </c>
      <c r="Q1773" s="12">
        <v>40704</v>
      </c>
      <c r="R1773" s="5">
        <v>3310</v>
      </c>
      <c r="S1773" s="5">
        <v>3360</v>
      </c>
      <c r="T1773" s="5">
        <v>3285</v>
      </c>
      <c r="U1773" s="5">
        <v>3300</v>
      </c>
      <c r="V1773" s="5">
        <v>11712800</v>
      </c>
      <c r="W1773" s="3">
        <v>3300</v>
      </c>
      <c r="X1773" s="19">
        <f t="shared" si="173"/>
        <v>0.90909090909090906</v>
      </c>
      <c r="AF1773" s="51">
        <f t="shared" si="175"/>
        <v>0.75197895788288582</v>
      </c>
      <c r="AG1773" s="51">
        <f t="shared" si="174"/>
        <v>0.68381861271509914</v>
      </c>
    </row>
    <row r="1774" spans="1:33">
      <c r="A1774" s="12">
        <v>40707</v>
      </c>
      <c r="B1774" s="14">
        <v>9405.16</v>
      </c>
      <c r="C1774" s="14">
        <v>9466.51</v>
      </c>
      <c r="D1774" s="14">
        <v>9391.26</v>
      </c>
      <c r="E1774" s="15">
        <v>9448.2099999999991</v>
      </c>
      <c r="F1774" s="19">
        <f t="shared" si="170"/>
        <v>-0.70097933894358178</v>
      </c>
      <c r="G1774" s="19"/>
      <c r="H1774" s="19"/>
      <c r="I1774" s="19"/>
      <c r="J1774" s="19"/>
      <c r="K1774" s="19"/>
      <c r="L1774" s="19"/>
      <c r="M1774" s="19"/>
      <c r="N1774" s="51">
        <f t="shared" si="171"/>
        <v>-0.34035227454580635</v>
      </c>
      <c r="O1774" s="51">
        <f t="shared" si="172"/>
        <v>0.23763197438999589</v>
      </c>
      <c r="Q1774" s="12">
        <v>40707</v>
      </c>
      <c r="R1774" s="5">
        <v>3230</v>
      </c>
      <c r="S1774" s="5">
        <v>3245</v>
      </c>
      <c r="T1774" s="5">
        <v>3210</v>
      </c>
      <c r="U1774" s="5">
        <v>3220</v>
      </c>
      <c r="V1774" s="5">
        <v>7873000</v>
      </c>
      <c r="W1774" s="3">
        <v>3220</v>
      </c>
      <c r="X1774" s="19">
        <f t="shared" si="173"/>
        <v>-2.4844720496894408</v>
      </c>
      <c r="AF1774" s="51">
        <f t="shared" si="175"/>
        <v>-15.330697075084569</v>
      </c>
      <c r="AG1774" s="51">
        <f t="shared" si="174"/>
        <v>38.084582859056539</v>
      </c>
    </row>
    <row r="1775" spans="1:33">
      <c r="A1775" s="12">
        <v>40708</v>
      </c>
      <c r="B1775" s="14">
        <v>9446.84</v>
      </c>
      <c r="C1775" s="14">
        <v>9565.65</v>
      </c>
      <c r="D1775" s="14">
        <v>9438.41</v>
      </c>
      <c r="E1775" s="15">
        <v>9547.7900000000009</v>
      </c>
      <c r="F1775" s="19">
        <f t="shared" si="170"/>
        <v>1.042963869125753</v>
      </c>
      <c r="G1775" s="19"/>
      <c r="H1775" s="19"/>
      <c r="I1775" s="19"/>
      <c r="J1775" s="19"/>
      <c r="K1775" s="19"/>
      <c r="L1775" s="19"/>
      <c r="M1775" s="19"/>
      <c r="N1775" s="51">
        <f t="shared" si="171"/>
        <v>1.1436217838719052</v>
      </c>
      <c r="O1775" s="51">
        <f t="shared" si="172"/>
        <v>1.1959413785313808</v>
      </c>
      <c r="Q1775" s="12">
        <v>40708</v>
      </c>
      <c r="R1775" s="5">
        <v>3215</v>
      </c>
      <c r="S1775" s="5">
        <v>3240</v>
      </c>
      <c r="T1775" s="5">
        <v>3205</v>
      </c>
      <c r="U1775" s="5">
        <v>3230</v>
      </c>
      <c r="V1775" s="5">
        <v>5849700</v>
      </c>
      <c r="W1775" s="3">
        <v>3230</v>
      </c>
      <c r="X1775" s="19">
        <f t="shared" si="173"/>
        <v>0.30959752321981426</v>
      </c>
      <c r="AF1775" s="51">
        <f t="shared" si="175"/>
        <v>2.97521889031091E-2</v>
      </c>
      <c r="AG1775" s="51">
        <f t="shared" si="174"/>
        <v>9.2191715641408312E-3</v>
      </c>
    </row>
    <row r="1776" spans="1:33">
      <c r="A1776" s="12">
        <v>40709</v>
      </c>
      <c r="B1776" s="14">
        <v>9589.5400000000009</v>
      </c>
      <c r="C1776" s="14">
        <v>9599.9</v>
      </c>
      <c r="D1776" s="14">
        <v>9520.93</v>
      </c>
      <c r="E1776" s="15">
        <v>9574.32</v>
      </c>
      <c r="F1776" s="19">
        <f t="shared" si="170"/>
        <v>0.27709539685323692</v>
      </c>
      <c r="G1776" s="19"/>
      <c r="H1776" s="19"/>
      <c r="I1776" s="19"/>
      <c r="J1776" s="19"/>
      <c r="K1776" s="19"/>
      <c r="L1776" s="19"/>
      <c r="M1776" s="19"/>
      <c r="N1776" s="51">
        <f t="shared" si="171"/>
        <v>2.1923920672103629E-2</v>
      </c>
      <c r="O1776" s="51">
        <f t="shared" si="172"/>
        <v>6.1360792863860659E-3</v>
      </c>
      <c r="Q1776" s="12">
        <v>40709</v>
      </c>
      <c r="R1776" s="5">
        <v>3270</v>
      </c>
      <c r="S1776" s="5">
        <v>3270</v>
      </c>
      <c r="T1776" s="5">
        <v>3220</v>
      </c>
      <c r="U1776" s="5">
        <v>3250</v>
      </c>
      <c r="V1776" s="5">
        <v>5746200</v>
      </c>
      <c r="W1776" s="3">
        <v>3250</v>
      </c>
      <c r="X1776" s="19">
        <f t="shared" si="173"/>
        <v>0.61538461538461542</v>
      </c>
      <c r="AF1776" s="51">
        <f t="shared" si="175"/>
        <v>0.23334943746711567</v>
      </c>
      <c r="AG1776" s="51">
        <f t="shared" si="174"/>
        <v>0.14366214428121035</v>
      </c>
    </row>
    <row r="1777" spans="1:33">
      <c r="A1777" s="12">
        <v>40710</v>
      </c>
      <c r="B1777" s="14">
        <v>9478.6299999999992</v>
      </c>
      <c r="C1777" s="14">
        <v>9497.59</v>
      </c>
      <c r="D1777" s="14">
        <v>9411.2800000000007</v>
      </c>
      <c r="E1777" s="15">
        <v>9411.2800000000007</v>
      </c>
      <c r="F1777" s="19">
        <f t="shared" si="170"/>
        <v>-1.7323892180447191</v>
      </c>
      <c r="G1777" s="19"/>
      <c r="H1777" s="19"/>
      <c r="I1777" s="19"/>
      <c r="J1777" s="19"/>
      <c r="K1777" s="19"/>
      <c r="L1777" s="19"/>
      <c r="M1777" s="19"/>
      <c r="N1777" s="51">
        <f t="shared" si="171"/>
        <v>-5.1741627039331251</v>
      </c>
      <c r="O1777" s="51">
        <f t="shared" si="172"/>
        <v>8.9492527718814348</v>
      </c>
      <c r="Q1777" s="12">
        <v>40710</v>
      </c>
      <c r="R1777" s="5">
        <v>3220</v>
      </c>
      <c r="S1777" s="5">
        <v>3230</v>
      </c>
      <c r="T1777" s="5">
        <v>3195</v>
      </c>
      <c r="U1777" s="5">
        <v>3195</v>
      </c>
      <c r="V1777" s="5">
        <v>5904100</v>
      </c>
      <c r="W1777" s="3">
        <v>3195</v>
      </c>
      <c r="X1777" s="19">
        <f t="shared" si="173"/>
        <v>-1.7214397496087637</v>
      </c>
      <c r="AF1777" s="51">
        <f t="shared" si="175"/>
        <v>-5.0988563958205679</v>
      </c>
      <c r="AG1777" s="51">
        <f t="shared" si="174"/>
        <v>8.7760086150207108</v>
      </c>
    </row>
    <row r="1778" spans="1:33">
      <c r="A1778" s="12">
        <v>40711</v>
      </c>
      <c r="B1778" s="14">
        <v>9443.32</v>
      </c>
      <c r="C1778" s="14">
        <v>9447.44</v>
      </c>
      <c r="D1778" s="14">
        <v>9318.6200000000008</v>
      </c>
      <c r="E1778" s="15">
        <v>9351.4</v>
      </c>
      <c r="F1778" s="19">
        <f t="shared" si="170"/>
        <v>-0.64033192890905133</v>
      </c>
      <c r="G1778" s="19"/>
      <c r="H1778" s="19"/>
      <c r="I1778" s="19"/>
      <c r="J1778" s="19"/>
      <c r="K1778" s="19"/>
      <c r="L1778" s="19"/>
      <c r="M1778" s="19"/>
      <c r="N1778" s="51">
        <f t="shared" si="171"/>
        <v>-0.25914100117498279</v>
      </c>
      <c r="O1778" s="51">
        <f t="shared" si="172"/>
        <v>0.1652145060965558</v>
      </c>
      <c r="Q1778" s="12">
        <v>40711</v>
      </c>
      <c r="R1778" s="5">
        <v>3215</v>
      </c>
      <c r="S1778" s="5">
        <v>3220</v>
      </c>
      <c r="T1778" s="5">
        <v>3155</v>
      </c>
      <c r="U1778" s="5">
        <v>3175</v>
      </c>
      <c r="V1778" s="5">
        <v>6673200</v>
      </c>
      <c r="W1778" s="3">
        <v>3175</v>
      </c>
      <c r="X1778" s="19">
        <f t="shared" si="173"/>
        <v>-0.62992125984251968</v>
      </c>
      <c r="AF1778" s="51">
        <f t="shared" si="175"/>
        <v>-0.24963460423428085</v>
      </c>
      <c r="AG1778" s="51">
        <f t="shared" si="174"/>
        <v>0.15718329281316729</v>
      </c>
    </row>
    <row r="1779" spans="1:33">
      <c r="A1779" s="12">
        <v>40714</v>
      </c>
      <c r="B1779" s="14">
        <v>9383.24</v>
      </c>
      <c r="C1779" s="14">
        <v>9421.3799999999992</v>
      </c>
      <c r="D1779" s="14">
        <v>9346.76</v>
      </c>
      <c r="E1779" s="15">
        <v>9354.32</v>
      </c>
      <c r="F1779" s="19">
        <f t="shared" si="170"/>
        <v>3.1215523950432235E-2</v>
      </c>
      <c r="G1779" s="19"/>
      <c r="H1779" s="19"/>
      <c r="I1779" s="19"/>
      <c r="J1779" s="19"/>
      <c r="K1779" s="19"/>
      <c r="L1779" s="19"/>
      <c r="M1779" s="19"/>
      <c r="N1779" s="51">
        <f t="shared" si="171"/>
        <v>3.9306397341129372E-5</v>
      </c>
      <c r="O1779" s="51">
        <f t="shared" si="172"/>
        <v>1.336444680569331E-6</v>
      </c>
      <c r="Q1779" s="12">
        <v>40714</v>
      </c>
      <c r="R1779" s="5">
        <v>3200</v>
      </c>
      <c r="S1779" s="5">
        <v>3210</v>
      </c>
      <c r="T1779" s="5">
        <v>3165</v>
      </c>
      <c r="U1779" s="5">
        <v>3175</v>
      </c>
      <c r="V1779" s="5">
        <v>4052000</v>
      </c>
      <c r="W1779" s="3">
        <v>3175</v>
      </c>
      <c r="X1779" s="19">
        <f t="shared" si="173"/>
        <v>0</v>
      </c>
      <c r="AF1779" s="51">
        <f t="shared" si="175"/>
        <v>1.9205286566845341E-11</v>
      </c>
      <c r="AG1779" s="51">
        <f t="shared" si="174"/>
        <v>5.1431326109964725E-15</v>
      </c>
    </row>
    <row r="1780" spans="1:33">
      <c r="A1780" s="12">
        <v>40715</v>
      </c>
      <c r="B1780" s="14">
        <v>9420.43</v>
      </c>
      <c r="C1780" s="14">
        <v>9459.66</v>
      </c>
      <c r="D1780" s="14">
        <v>9378.36</v>
      </c>
      <c r="E1780" s="15">
        <v>9459.66</v>
      </c>
      <c r="F1780" s="19">
        <f t="shared" si="170"/>
        <v>1.1135706780159134</v>
      </c>
      <c r="G1780" s="19"/>
      <c r="H1780" s="19"/>
      <c r="I1780" s="19"/>
      <c r="J1780" s="19"/>
      <c r="K1780" s="19"/>
      <c r="L1780" s="19"/>
      <c r="M1780" s="19"/>
      <c r="N1780" s="51">
        <f t="shared" si="171"/>
        <v>1.3912588890785558</v>
      </c>
      <c r="O1780" s="51">
        <f t="shared" si="172"/>
        <v>1.5531399931849679</v>
      </c>
      <c r="Q1780" s="12">
        <v>40715</v>
      </c>
      <c r="R1780" s="5">
        <v>3205</v>
      </c>
      <c r="S1780" s="5">
        <v>3220</v>
      </c>
      <c r="T1780" s="5">
        <v>3175</v>
      </c>
      <c r="U1780" s="5">
        <v>3205</v>
      </c>
      <c r="V1780" s="5">
        <v>6066200</v>
      </c>
      <c r="W1780" s="3">
        <v>3205</v>
      </c>
      <c r="X1780" s="19">
        <f t="shared" si="173"/>
        <v>0.93603744149765999</v>
      </c>
      <c r="AF1780" s="51">
        <f t="shared" si="175"/>
        <v>0.82082837431535161</v>
      </c>
      <c r="AG1780" s="51">
        <f t="shared" si="174"/>
        <v>0.76854590739803474</v>
      </c>
    </row>
    <row r="1781" spans="1:33">
      <c r="A1781" s="12">
        <v>40716</v>
      </c>
      <c r="B1781" s="14">
        <v>9525.25</v>
      </c>
      <c r="C1781" s="14">
        <v>9658.6200000000008</v>
      </c>
      <c r="D1781" s="14">
        <v>9525.25</v>
      </c>
      <c r="E1781" s="15">
        <v>9629.43</v>
      </c>
      <c r="F1781" s="19">
        <f t="shared" si="170"/>
        <v>1.7630327028702677</v>
      </c>
      <c r="G1781" s="19"/>
      <c r="H1781" s="19"/>
      <c r="I1781" s="19"/>
      <c r="J1781" s="19"/>
      <c r="K1781" s="19"/>
      <c r="L1781" s="19"/>
      <c r="M1781" s="19"/>
      <c r="N1781" s="51">
        <f t="shared" si="171"/>
        <v>5.5060192163344102</v>
      </c>
      <c r="O1781" s="51">
        <f t="shared" si="172"/>
        <v>9.7226271257611767</v>
      </c>
      <c r="Q1781" s="12">
        <v>40716</v>
      </c>
      <c r="R1781" s="5">
        <v>3215</v>
      </c>
      <c r="S1781" s="5">
        <v>3250</v>
      </c>
      <c r="T1781" s="5">
        <v>3210</v>
      </c>
      <c r="U1781" s="5">
        <v>3240</v>
      </c>
      <c r="V1781" s="5">
        <v>5795200</v>
      </c>
      <c r="W1781" s="3">
        <v>3240</v>
      </c>
      <c r="X1781" s="19">
        <f t="shared" si="173"/>
        <v>1.0802469135802468</v>
      </c>
      <c r="AF1781" s="51">
        <f t="shared" si="175"/>
        <v>1.2615139364037253</v>
      </c>
      <c r="AG1781" s="51">
        <f t="shared" si="174"/>
        <v>1.3630843668376287</v>
      </c>
    </row>
    <row r="1782" spans="1:33">
      <c r="A1782" s="12">
        <v>40717</v>
      </c>
      <c r="B1782" s="14">
        <v>9557.7199999999993</v>
      </c>
      <c r="C1782" s="14">
        <v>9652.41</v>
      </c>
      <c r="D1782" s="14">
        <v>9553.2999999999993</v>
      </c>
      <c r="E1782" s="15">
        <v>9596.74</v>
      </c>
      <c r="F1782" s="19">
        <f t="shared" si="170"/>
        <v>-0.3406365078141172</v>
      </c>
      <c r="G1782" s="19"/>
      <c r="H1782" s="19"/>
      <c r="I1782" s="19"/>
      <c r="J1782" s="19"/>
      <c r="K1782" s="19"/>
      <c r="L1782" s="19"/>
      <c r="M1782" s="19"/>
      <c r="N1782" s="51">
        <f t="shared" si="171"/>
        <v>-3.8563544039293039E-2</v>
      </c>
      <c r="O1782" s="51">
        <f t="shared" si="172"/>
        <v>1.3028745048251255E-2</v>
      </c>
      <c r="Q1782" s="12">
        <v>40717</v>
      </c>
      <c r="R1782" s="5">
        <v>3230</v>
      </c>
      <c r="S1782" s="5">
        <v>3270</v>
      </c>
      <c r="T1782" s="5">
        <v>3225</v>
      </c>
      <c r="U1782" s="5">
        <v>3250</v>
      </c>
      <c r="V1782" s="5">
        <v>4909900</v>
      </c>
      <c r="W1782" s="3">
        <v>3250</v>
      </c>
      <c r="X1782" s="19">
        <f t="shared" si="173"/>
        <v>0.30769230769230771</v>
      </c>
      <c r="AF1782" s="51">
        <f t="shared" si="175"/>
        <v>2.9206759799779183E-2</v>
      </c>
      <c r="AG1782" s="51">
        <f t="shared" si="174"/>
        <v>8.9945168276902542E-3</v>
      </c>
    </row>
    <row r="1783" spans="1:33">
      <c r="A1783" s="12">
        <v>40718</v>
      </c>
      <c r="B1783" s="14">
        <v>9626.43</v>
      </c>
      <c r="C1783" s="14">
        <v>9695.09</v>
      </c>
      <c r="D1783" s="14">
        <v>9609.24</v>
      </c>
      <c r="E1783" s="15">
        <v>9678.7099999999991</v>
      </c>
      <c r="F1783" s="19">
        <f t="shared" si="170"/>
        <v>0.84691038371848482</v>
      </c>
      <c r="G1783" s="19"/>
      <c r="H1783" s="19"/>
      <c r="I1783" s="19"/>
      <c r="J1783" s="19"/>
      <c r="K1783" s="19"/>
      <c r="L1783" s="19"/>
      <c r="M1783" s="19"/>
      <c r="N1783" s="51">
        <f t="shared" si="171"/>
        <v>0.61346534318417689</v>
      </c>
      <c r="O1783" s="51">
        <f t="shared" si="172"/>
        <v>0.52125877281397182</v>
      </c>
      <c r="Q1783" s="12">
        <v>40718</v>
      </c>
      <c r="R1783" s="5">
        <v>3255</v>
      </c>
      <c r="S1783" s="5">
        <v>3305</v>
      </c>
      <c r="T1783" s="5">
        <v>3250</v>
      </c>
      <c r="U1783" s="5">
        <v>3285</v>
      </c>
      <c r="V1783" s="5">
        <v>6925900</v>
      </c>
      <c r="W1783" s="3">
        <v>3285</v>
      </c>
      <c r="X1783" s="19">
        <f t="shared" si="173"/>
        <v>1.06544901065449</v>
      </c>
      <c r="AF1783" s="51">
        <f t="shared" si="175"/>
        <v>1.2103903330569521</v>
      </c>
      <c r="AG1783" s="51">
        <f t="shared" si="174"/>
        <v>1.2899333226741629</v>
      </c>
    </row>
    <row r="1784" spans="1:33">
      <c r="A1784" s="12">
        <v>40721</v>
      </c>
      <c r="B1784" s="14">
        <v>9633.92</v>
      </c>
      <c r="C1784" s="14">
        <v>9638.49</v>
      </c>
      <c r="D1784" s="14">
        <v>9570.58</v>
      </c>
      <c r="E1784" s="15">
        <v>9578.31</v>
      </c>
      <c r="F1784" s="19">
        <f t="shared" si="170"/>
        <v>-1.0482016138546324</v>
      </c>
      <c r="G1784" s="19"/>
      <c r="H1784" s="19"/>
      <c r="I1784" s="19"/>
      <c r="J1784" s="19"/>
      <c r="K1784" s="19"/>
      <c r="L1784" s="19"/>
      <c r="M1784" s="19"/>
      <c r="N1784" s="51">
        <f t="shared" si="171"/>
        <v>-1.1425309788807021</v>
      </c>
      <c r="O1784" s="51">
        <f t="shared" si="172"/>
        <v>1.1944206760082254</v>
      </c>
      <c r="Q1784" s="12">
        <v>40721</v>
      </c>
      <c r="R1784" s="5">
        <v>3285</v>
      </c>
      <c r="S1784" s="5">
        <v>3285</v>
      </c>
      <c r="T1784" s="5">
        <v>3205</v>
      </c>
      <c r="U1784" s="5">
        <v>3210</v>
      </c>
      <c r="V1784" s="5">
        <v>8368700</v>
      </c>
      <c r="W1784" s="3">
        <v>3210</v>
      </c>
      <c r="X1784" s="19">
        <f t="shared" si="173"/>
        <v>-2.3364485981308412</v>
      </c>
      <c r="AF1784" s="51">
        <f t="shared" si="175"/>
        <v>-12.750269111645448</v>
      </c>
      <c r="AG1784" s="51">
        <f t="shared" si="174"/>
        <v>29.78693389826168</v>
      </c>
    </row>
    <row r="1785" spans="1:33">
      <c r="A1785" s="12">
        <v>40722</v>
      </c>
      <c r="B1785" s="14">
        <v>9668.01</v>
      </c>
      <c r="C1785" s="14">
        <v>9703.41</v>
      </c>
      <c r="D1785" s="14">
        <v>9632.5400000000009</v>
      </c>
      <c r="E1785" s="15">
        <v>9648.98</v>
      </c>
      <c r="F1785" s="19">
        <f t="shared" si="170"/>
        <v>0.73240902147170039</v>
      </c>
      <c r="G1785" s="19"/>
      <c r="H1785" s="19"/>
      <c r="I1785" s="19"/>
      <c r="J1785" s="19"/>
      <c r="K1785" s="19"/>
      <c r="L1785" s="19"/>
      <c r="M1785" s="19"/>
      <c r="N1785" s="51">
        <f t="shared" si="171"/>
        <v>0.39738017506063972</v>
      </c>
      <c r="O1785" s="51">
        <f t="shared" si="172"/>
        <v>0.29215159544177577</v>
      </c>
      <c r="Q1785" s="12">
        <v>40722</v>
      </c>
      <c r="R1785" s="5">
        <v>3245</v>
      </c>
      <c r="S1785" s="5">
        <v>3250</v>
      </c>
      <c r="T1785" s="5">
        <v>3200</v>
      </c>
      <c r="U1785" s="5">
        <v>3215</v>
      </c>
      <c r="V1785" s="5">
        <v>6747800</v>
      </c>
      <c r="W1785" s="3">
        <v>3215</v>
      </c>
      <c r="X1785" s="19">
        <f t="shared" si="173"/>
        <v>0.15552099533437014</v>
      </c>
      <c r="AF1785" s="51">
        <f t="shared" si="175"/>
        <v>3.7810170730995397E-3</v>
      </c>
      <c r="AG1785" s="51">
        <f t="shared" si="174"/>
        <v>5.8904008646538204E-4</v>
      </c>
    </row>
    <row r="1786" spans="1:33">
      <c r="A1786" s="12">
        <v>40723</v>
      </c>
      <c r="B1786" s="14">
        <v>9767.91</v>
      </c>
      <c r="C1786" s="14">
        <v>9797.26</v>
      </c>
      <c r="D1786" s="14">
        <v>9734.66</v>
      </c>
      <c r="E1786" s="15">
        <v>9797.26</v>
      </c>
      <c r="F1786" s="19">
        <f t="shared" si="170"/>
        <v>1.5134843823681381</v>
      </c>
      <c r="G1786" s="19"/>
      <c r="H1786" s="19"/>
      <c r="I1786" s="19"/>
      <c r="J1786" s="19"/>
      <c r="K1786" s="19"/>
      <c r="L1786" s="19"/>
      <c r="M1786" s="19"/>
      <c r="N1786" s="51">
        <f t="shared" si="171"/>
        <v>3.4860149089613963</v>
      </c>
      <c r="O1786" s="51">
        <f t="shared" si="172"/>
        <v>5.2857382561833886</v>
      </c>
      <c r="Q1786" s="12">
        <v>40723</v>
      </c>
      <c r="R1786" s="5">
        <v>3250</v>
      </c>
      <c r="S1786" s="5">
        <v>3270</v>
      </c>
      <c r="T1786" s="5">
        <v>3240</v>
      </c>
      <c r="U1786" s="5">
        <v>3270</v>
      </c>
      <c r="V1786" s="5">
        <v>6502800</v>
      </c>
      <c r="W1786" s="3">
        <v>3270</v>
      </c>
      <c r="X1786" s="19">
        <f t="shared" si="173"/>
        <v>1.6819571865443423</v>
      </c>
      <c r="AF1786" s="51">
        <f t="shared" si="175"/>
        <v>4.7604963488652103</v>
      </c>
      <c r="AG1786" s="51">
        <f t="shared" si="174"/>
        <v>8.0082258957229548</v>
      </c>
    </row>
    <row r="1787" spans="1:33">
      <c r="A1787" s="12">
        <v>40724</v>
      </c>
      <c r="B1787" s="14">
        <v>9838.09</v>
      </c>
      <c r="C1787" s="14">
        <v>9849.69</v>
      </c>
      <c r="D1787" s="14">
        <v>9785.89</v>
      </c>
      <c r="E1787" s="15">
        <v>9816.09</v>
      </c>
      <c r="F1787" s="19">
        <f t="shared" si="170"/>
        <v>0.19182790703834141</v>
      </c>
      <c r="G1787" s="19"/>
      <c r="H1787" s="19"/>
      <c r="I1787" s="19"/>
      <c r="J1787" s="19"/>
      <c r="K1787" s="19"/>
      <c r="L1787" s="19"/>
      <c r="M1787" s="19"/>
      <c r="N1787" s="51">
        <f t="shared" si="171"/>
        <v>7.3708239796035418E-3</v>
      </c>
      <c r="O1787" s="51">
        <f t="shared" si="172"/>
        <v>1.4344587151536939E-3</v>
      </c>
      <c r="Q1787" s="12">
        <v>40724</v>
      </c>
      <c r="R1787" s="5">
        <v>3300</v>
      </c>
      <c r="S1787" s="5">
        <v>3300</v>
      </c>
      <c r="T1787" s="5">
        <v>3270</v>
      </c>
      <c r="U1787" s="5">
        <v>3300</v>
      </c>
      <c r="V1787" s="5">
        <v>7089600</v>
      </c>
      <c r="W1787" s="3">
        <v>3300</v>
      </c>
      <c r="X1787" s="19">
        <f t="shared" si="173"/>
        <v>0.90909090909090906</v>
      </c>
      <c r="AF1787" s="51">
        <f t="shared" si="175"/>
        <v>0.75197895788288582</v>
      </c>
      <c r="AG1787" s="51">
        <f t="shared" si="174"/>
        <v>0.68381861271509914</v>
      </c>
    </row>
    <row r="1788" spans="1:33">
      <c r="A1788" s="12">
        <v>40725</v>
      </c>
      <c r="B1788" s="14">
        <v>9878.69</v>
      </c>
      <c r="C1788" s="14">
        <v>9900.57</v>
      </c>
      <c r="D1788" s="14">
        <v>9849.64</v>
      </c>
      <c r="E1788" s="15">
        <v>9868.07</v>
      </c>
      <c r="F1788" s="19">
        <f t="shared" si="170"/>
        <v>0.52674940489882593</v>
      </c>
      <c r="G1788" s="19"/>
      <c r="H1788" s="19"/>
      <c r="I1788" s="19"/>
      <c r="J1788" s="19"/>
      <c r="K1788" s="19"/>
      <c r="L1788" s="19"/>
      <c r="M1788" s="19"/>
      <c r="N1788" s="51">
        <f t="shared" si="171"/>
        <v>0.14848512833046457</v>
      </c>
      <c r="O1788" s="51">
        <f t="shared" si="172"/>
        <v>7.8628008909896976E-2</v>
      </c>
      <c r="Q1788" s="12">
        <v>40725</v>
      </c>
      <c r="R1788" s="5">
        <v>3320</v>
      </c>
      <c r="S1788" s="5">
        <v>3350</v>
      </c>
      <c r="T1788" s="5">
        <v>3315</v>
      </c>
      <c r="U1788" s="5">
        <v>3335</v>
      </c>
      <c r="V1788" s="5">
        <v>6584800</v>
      </c>
      <c r="W1788" s="3">
        <v>3335</v>
      </c>
      <c r="X1788" s="19">
        <f t="shared" si="173"/>
        <v>1.0494752623688157</v>
      </c>
      <c r="AF1788" s="51">
        <f t="shared" si="175"/>
        <v>1.1567753792968645</v>
      </c>
      <c r="AG1788" s="51">
        <f t="shared" si="174"/>
        <v>1.2143169265380305</v>
      </c>
    </row>
    <row r="1789" spans="1:33">
      <c r="A1789" s="12">
        <v>40728</v>
      </c>
      <c r="B1789" s="14">
        <v>9980.16</v>
      </c>
      <c r="C1789" s="14">
        <v>10005.75</v>
      </c>
      <c r="D1789" s="14">
        <v>9940.4699999999993</v>
      </c>
      <c r="E1789" s="15">
        <v>9965.09</v>
      </c>
      <c r="F1789" s="19">
        <f t="shared" si="170"/>
        <v>0.97359883352785004</v>
      </c>
      <c r="G1789" s="19"/>
      <c r="H1789" s="19"/>
      <c r="I1789" s="19"/>
      <c r="J1789" s="19"/>
      <c r="K1789" s="19"/>
      <c r="L1789" s="19"/>
      <c r="M1789" s="19"/>
      <c r="N1789" s="51">
        <f t="shared" si="171"/>
        <v>0.93081197775702096</v>
      </c>
      <c r="O1789" s="51">
        <f t="shared" si="172"/>
        <v>0.90882992287051678</v>
      </c>
      <c r="Q1789" s="12">
        <v>40728</v>
      </c>
      <c r="R1789" s="5">
        <v>3385</v>
      </c>
      <c r="S1789" s="5">
        <v>3400</v>
      </c>
      <c r="T1789" s="5">
        <v>3370</v>
      </c>
      <c r="U1789" s="5">
        <v>3385</v>
      </c>
      <c r="V1789" s="5">
        <v>7249400</v>
      </c>
      <c r="W1789" s="3">
        <v>3385</v>
      </c>
      <c r="X1789" s="19">
        <f t="shared" si="173"/>
        <v>1.4771048744460855</v>
      </c>
      <c r="AF1789" s="51">
        <f t="shared" si="175"/>
        <v>3.2245579340864072</v>
      </c>
      <c r="AG1789" s="51">
        <f t="shared" si="174"/>
        <v>4.7638737717458062</v>
      </c>
    </row>
    <row r="1790" spans="1:33">
      <c r="A1790" s="12">
        <v>40729</v>
      </c>
      <c r="B1790" s="14">
        <v>9959.39</v>
      </c>
      <c r="C1790" s="14">
        <v>9995.17</v>
      </c>
      <c r="D1790" s="14">
        <v>9948.3799999999992</v>
      </c>
      <c r="E1790" s="15">
        <v>9972.4599999999991</v>
      </c>
      <c r="F1790" s="19">
        <f t="shared" si="170"/>
        <v>7.3903530322497982E-2</v>
      </c>
      <c r="G1790" s="19"/>
      <c r="H1790" s="19"/>
      <c r="I1790" s="19"/>
      <c r="J1790" s="19"/>
      <c r="K1790" s="19"/>
      <c r="L1790" s="19"/>
      <c r="M1790" s="19"/>
      <c r="N1790" s="51">
        <f t="shared" si="171"/>
        <v>4.5101822064423316E-4</v>
      </c>
      <c r="O1790" s="51">
        <f t="shared" si="172"/>
        <v>3.4587999949890244E-5</v>
      </c>
      <c r="Q1790" s="12">
        <v>40729</v>
      </c>
      <c r="R1790" s="5">
        <v>3390</v>
      </c>
      <c r="S1790" s="5">
        <v>3405</v>
      </c>
      <c r="T1790" s="5">
        <v>3380</v>
      </c>
      <c r="U1790" s="5">
        <v>3390</v>
      </c>
      <c r="V1790" s="5">
        <v>4602600</v>
      </c>
      <c r="W1790" s="3">
        <v>3390</v>
      </c>
      <c r="X1790" s="19">
        <f t="shared" si="173"/>
        <v>0.14749262536873156</v>
      </c>
      <c r="AF1790" s="51">
        <f t="shared" si="175"/>
        <v>3.2260743948053275E-3</v>
      </c>
      <c r="AG1790" s="51">
        <f t="shared" si="174"/>
        <v>4.76686117602428E-4</v>
      </c>
    </row>
    <row r="1791" spans="1:33">
      <c r="A1791" s="12">
        <v>40730</v>
      </c>
      <c r="B1791" s="14">
        <v>9987.25</v>
      </c>
      <c r="C1791" s="14">
        <v>10082.48</v>
      </c>
      <c r="D1791" s="14">
        <v>9967.8700000000008</v>
      </c>
      <c r="E1791" s="15">
        <v>10082.48</v>
      </c>
      <c r="F1791" s="19">
        <f t="shared" si="170"/>
        <v>1.0911997841800869</v>
      </c>
      <c r="G1791" s="19"/>
      <c r="H1791" s="19"/>
      <c r="I1791" s="19"/>
      <c r="J1791" s="19"/>
      <c r="K1791" s="19"/>
      <c r="L1791" s="19"/>
      <c r="M1791" s="19"/>
      <c r="N1791" s="51">
        <f t="shared" si="171"/>
        <v>1.3092845529492525</v>
      </c>
      <c r="O1791" s="51">
        <f t="shared" si="172"/>
        <v>1.432337598145365</v>
      </c>
      <c r="Q1791" s="12">
        <v>40730</v>
      </c>
      <c r="R1791" s="5">
        <v>3380</v>
      </c>
      <c r="S1791" s="5">
        <v>3425</v>
      </c>
      <c r="T1791" s="5">
        <v>3365</v>
      </c>
      <c r="U1791" s="5">
        <v>3425</v>
      </c>
      <c r="V1791" s="5">
        <v>6485100</v>
      </c>
      <c r="W1791" s="3">
        <v>3425</v>
      </c>
      <c r="X1791" s="19">
        <f t="shared" si="173"/>
        <v>1.0218978102189782</v>
      </c>
      <c r="AF1791" s="51">
        <f t="shared" si="175"/>
        <v>1.067981656727371</v>
      </c>
      <c r="AG1791" s="51">
        <f t="shared" si="174"/>
        <v>1.0916541194529146</v>
      </c>
    </row>
    <row r="1792" spans="1:33">
      <c r="A1792" s="12">
        <v>40731</v>
      </c>
      <c r="B1792" s="14">
        <v>10047.15</v>
      </c>
      <c r="C1792" s="14">
        <v>10102.19</v>
      </c>
      <c r="D1792" s="14">
        <v>10029.33</v>
      </c>
      <c r="E1792" s="15">
        <v>10071.14</v>
      </c>
      <c r="F1792" s="19">
        <f t="shared" si="170"/>
        <v>-0.11259897092087039</v>
      </c>
      <c r="G1792" s="19"/>
      <c r="H1792" s="19"/>
      <c r="I1792" s="19"/>
      <c r="J1792" s="19"/>
      <c r="K1792" s="19"/>
      <c r="L1792" s="19"/>
      <c r="M1792" s="19"/>
      <c r="N1792" s="51">
        <f t="shared" si="171"/>
        <v>-1.3242525054081675E-3</v>
      </c>
      <c r="O1792" s="51">
        <f t="shared" si="172"/>
        <v>1.4542120455963346E-4</v>
      </c>
      <c r="Q1792" s="12">
        <v>40731</v>
      </c>
      <c r="R1792" s="5">
        <v>3410</v>
      </c>
      <c r="S1792" s="5">
        <v>3415</v>
      </c>
      <c r="T1792" s="5">
        <v>3385</v>
      </c>
      <c r="U1792" s="5">
        <v>3400</v>
      </c>
      <c r="V1792" s="5">
        <v>4408500</v>
      </c>
      <c r="W1792" s="3">
        <v>3400</v>
      </c>
      <c r="X1792" s="19">
        <f t="shared" si="173"/>
        <v>-0.73529411764705876</v>
      </c>
      <c r="AF1792" s="51">
        <f t="shared" si="175"/>
        <v>-0.39710803251989307</v>
      </c>
      <c r="AG1792" s="51">
        <f t="shared" si="174"/>
        <v>0.29188485574299833</v>
      </c>
    </row>
    <row r="1793" spans="1:33">
      <c r="A1793" s="12">
        <v>40732</v>
      </c>
      <c r="B1793" s="14">
        <v>10205.709999999999</v>
      </c>
      <c r="C1793" s="14">
        <v>10207.91</v>
      </c>
      <c r="D1793" s="14">
        <v>10126.469999999999</v>
      </c>
      <c r="E1793" s="15">
        <v>10137.73</v>
      </c>
      <c r="F1793" s="19">
        <f t="shared" si="170"/>
        <v>0.65685316140793004</v>
      </c>
      <c r="G1793" s="19"/>
      <c r="H1793" s="19"/>
      <c r="I1793" s="19"/>
      <c r="J1793" s="19"/>
      <c r="K1793" s="19"/>
      <c r="L1793" s="19"/>
      <c r="M1793" s="19"/>
      <c r="N1793" s="51">
        <f t="shared" si="171"/>
        <v>0.28702362691784788</v>
      </c>
      <c r="O1793" s="51">
        <f t="shared" si="172"/>
        <v>0.18933178556274802</v>
      </c>
      <c r="Q1793" s="12">
        <v>40732</v>
      </c>
      <c r="R1793" s="5">
        <v>3450</v>
      </c>
      <c r="S1793" s="5">
        <v>3480</v>
      </c>
      <c r="T1793" s="5">
        <v>3435</v>
      </c>
      <c r="U1793" s="5">
        <v>3445</v>
      </c>
      <c r="V1793" s="5">
        <v>7908100</v>
      </c>
      <c r="W1793" s="3">
        <v>3445</v>
      </c>
      <c r="X1793" s="19">
        <f t="shared" si="173"/>
        <v>1.3062409288824384</v>
      </c>
      <c r="AF1793" s="51">
        <f t="shared" si="175"/>
        <v>2.2301647375177236</v>
      </c>
      <c r="AG1793" s="51">
        <f t="shared" si="174"/>
        <v>2.9137296914041708</v>
      </c>
    </row>
    <row r="1794" spans="1:33">
      <c r="A1794" s="12">
        <v>40735</v>
      </c>
      <c r="B1794" s="14">
        <v>10069.01</v>
      </c>
      <c r="C1794" s="14">
        <v>10109.299999999999</v>
      </c>
      <c r="D1794" s="14">
        <v>10057.77</v>
      </c>
      <c r="E1794" s="15">
        <v>10069.530000000001</v>
      </c>
      <c r="F1794" s="19">
        <f t="shared" si="170"/>
        <v>-0.67729079708783735</v>
      </c>
      <c r="G1794" s="19"/>
      <c r="H1794" s="19"/>
      <c r="I1794" s="19"/>
      <c r="J1794" s="19"/>
      <c r="K1794" s="19"/>
      <c r="L1794" s="19"/>
      <c r="M1794" s="19"/>
      <c r="N1794" s="51">
        <f t="shared" si="171"/>
        <v>-0.30687162749516117</v>
      </c>
      <c r="O1794" s="51">
        <f t="shared" si="172"/>
        <v>0.20698664036446654</v>
      </c>
      <c r="Q1794" s="12">
        <v>40735</v>
      </c>
      <c r="R1794" s="5">
        <v>3425</v>
      </c>
      <c r="S1794" s="5">
        <v>3435</v>
      </c>
      <c r="T1794" s="5">
        <v>3410</v>
      </c>
      <c r="U1794" s="5">
        <v>3420</v>
      </c>
      <c r="V1794" s="5">
        <v>3916000</v>
      </c>
      <c r="W1794" s="3">
        <v>3420</v>
      </c>
      <c r="X1794" s="19">
        <f t="shared" si="173"/>
        <v>-0.73099415204678353</v>
      </c>
      <c r="AF1794" s="51">
        <f t="shared" si="175"/>
        <v>-0.39017937841412481</v>
      </c>
      <c r="AG1794" s="51">
        <f t="shared" si="174"/>
        <v>0.28511435470870738</v>
      </c>
    </row>
    <row r="1795" spans="1:33">
      <c r="A1795" s="12">
        <v>40736</v>
      </c>
      <c r="B1795" s="14">
        <v>9943.32</v>
      </c>
      <c r="C1795" s="14">
        <v>9971.14</v>
      </c>
      <c r="D1795" s="14">
        <v>9907.81</v>
      </c>
      <c r="E1795" s="15">
        <v>9925.92</v>
      </c>
      <c r="F1795" s="19">
        <f t="shared" si="170"/>
        <v>-1.4468180279510674</v>
      </c>
      <c r="G1795" s="19"/>
      <c r="H1795" s="19"/>
      <c r="I1795" s="19"/>
      <c r="J1795" s="19"/>
      <c r="K1795" s="19"/>
      <c r="L1795" s="19"/>
      <c r="M1795" s="19"/>
      <c r="N1795" s="51">
        <f t="shared" si="171"/>
        <v>-3.0111419453926582</v>
      </c>
      <c r="O1795" s="51">
        <f t="shared" si="172"/>
        <v>4.3481879172006179</v>
      </c>
      <c r="Q1795" s="12">
        <v>40736</v>
      </c>
      <c r="R1795" s="5">
        <v>3355</v>
      </c>
      <c r="S1795" s="5">
        <v>3375</v>
      </c>
      <c r="T1795" s="5">
        <v>3350</v>
      </c>
      <c r="U1795" s="5">
        <v>3355</v>
      </c>
      <c r="V1795" s="5">
        <v>5655200</v>
      </c>
      <c r="W1795" s="3">
        <v>3355</v>
      </c>
      <c r="X1795" s="19">
        <f t="shared" si="173"/>
        <v>-1.9374068554396422</v>
      </c>
      <c r="AF1795" s="51">
        <f t="shared" si="175"/>
        <v>-7.2691292857454179</v>
      </c>
      <c r="AG1795" s="51">
        <f t="shared" si="174"/>
        <v>14.08131425478267</v>
      </c>
    </row>
    <row r="1796" spans="1:33">
      <c r="A1796" s="12">
        <v>40737</v>
      </c>
      <c r="B1796" s="14">
        <v>9891.11</v>
      </c>
      <c r="C1796" s="14">
        <v>9979.67</v>
      </c>
      <c r="D1796" s="14">
        <v>9887.33</v>
      </c>
      <c r="E1796" s="15">
        <v>9963.14</v>
      </c>
      <c r="F1796" s="19">
        <f t="shared" si="170"/>
        <v>0.37357700483983314</v>
      </c>
      <c r="G1796" s="19"/>
      <c r="H1796" s="19"/>
      <c r="I1796" s="19"/>
      <c r="J1796" s="19"/>
      <c r="K1796" s="19"/>
      <c r="L1796" s="19"/>
      <c r="M1796" s="19"/>
      <c r="N1796" s="51">
        <f t="shared" si="171"/>
        <v>5.3311131355473725E-2</v>
      </c>
      <c r="O1796" s="51">
        <f t="shared" si="172"/>
        <v>2.0064293196729768E-2</v>
      </c>
      <c r="Q1796" s="12">
        <v>40737</v>
      </c>
      <c r="R1796" s="5">
        <v>3340</v>
      </c>
      <c r="S1796" s="5">
        <v>3380</v>
      </c>
      <c r="T1796" s="5">
        <v>3330</v>
      </c>
      <c r="U1796" s="5">
        <v>3365</v>
      </c>
      <c r="V1796" s="5">
        <v>6169400</v>
      </c>
      <c r="W1796" s="3">
        <v>3365</v>
      </c>
      <c r="X1796" s="19">
        <f t="shared" si="173"/>
        <v>0.29717682020802377</v>
      </c>
      <c r="AF1796" s="51">
        <f t="shared" si="175"/>
        <v>2.6315907142831517E-2</v>
      </c>
      <c r="AG1796" s="51">
        <f t="shared" si="174"/>
        <v>7.8275249464283651E-3</v>
      </c>
    </row>
    <row r="1797" spans="1:33">
      <c r="A1797" s="12">
        <v>40738</v>
      </c>
      <c r="B1797" s="14">
        <v>9929.18</v>
      </c>
      <c r="C1797" s="14">
        <v>9998.49</v>
      </c>
      <c r="D1797" s="5">
        <v>9884</v>
      </c>
      <c r="E1797" s="15">
        <v>9936.1200000000008</v>
      </c>
      <c r="F1797" s="19">
        <f t="shared" si="170"/>
        <v>-0.2719371344146268</v>
      </c>
      <c r="G1797" s="19"/>
      <c r="H1797" s="19"/>
      <c r="I1797" s="19"/>
      <c r="J1797" s="19"/>
      <c r="K1797" s="19"/>
      <c r="L1797" s="19"/>
      <c r="M1797" s="19"/>
      <c r="N1797" s="51">
        <f t="shared" si="171"/>
        <v>-1.9498117115266111E-2</v>
      </c>
      <c r="O1797" s="51">
        <f t="shared" si="172"/>
        <v>5.2479565764034621E-3</v>
      </c>
      <c r="Q1797" s="12">
        <v>40738</v>
      </c>
      <c r="R1797" s="5">
        <v>3340</v>
      </c>
      <c r="S1797" s="5">
        <v>3380</v>
      </c>
      <c r="T1797" s="5">
        <v>3320</v>
      </c>
      <c r="U1797" s="5">
        <v>3340</v>
      </c>
      <c r="V1797" s="5">
        <v>8144900</v>
      </c>
      <c r="W1797" s="3">
        <v>3340</v>
      </c>
      <c r="X1797" s="19">
        <f t="shared" si="173"/>
        <v>-0.74850299401197606</v>
      </c>
      <c r="AF1797" s="51">
        <f t="shared" si="175"/>
        <v>-0.41890389588605076</v>
      </c>
      <c r="AG1797" s="51">
        <f t="shared" si="174"/>
        <v>0.31343863875145428</v>
      </c>
    </row>
    <row r="1798" spans="1:33">
      <c r="A1798" s="12">
        <v>40739</v>
      </c>
      <c r="B1798" s="14">
        <v>9919.59</v>
      </c>
      <c r="C1798" s="14">
        <v>9985.32</v>
      </c>
      <c r="D1798" s="14">
        <v>9919.1</v>
      </c>
      <c r="E1798" s="15">
        <v>9974.4699999999993</v>
      </c>
      <c r="F1798" s="19">
        <f t="shared" si="170"/>
        <v>0.3844815814774975</v>
      </c>
      <c r="G1798" s="19"/>
      <c r="H1798" s="19"/>
      <c r="I1798" s="19"/>
      <c r="J1798" s="19"/>
      <c r="K1798" s="19"/>
      <c r="L1798" s="19"/>
      <c r="M1798" s="19"/>
      <c r="N1798" s="51">
        <f t="shared" si="171"/>
        <v>5.8080537727458671E-2</v>
      </c>
      <c r="O1798" s="51">
        <f t="shared" si="172"/>
        <v>2.2492661013562777E-2</v>
      </c>
      <c r="Q1798" s="12">
        <v>40739</v>
      </c>
      <c r="R1798" s="5">
        <v>3330</v>
      </c>
      <c r="S1798" s="5">
        <v>3350</v>
      </c>
      <c r="T1798" s="5">
        <v>3320</v>
      </c>
      <c r="U1798" s="5">
        <v>3330</v>
      </c>
      <c r="V1798" s="5">
        <v>4088800</v>
      </c>
      <c r="W1798" s="3">
        <v>3330</v>
      </c>
      <c r="X1798" s="19">
        <f t="shared" si="173"/>
        <v>-0.3003003003003003</v>
      </c>
      <c r="AF1798" s="51">
        <f t="shared" si="175"/>
        <v>-2.7008776638260606E-2</v>
      </c>
      <c r="AG1798" s="51">
        <f t="shared" si="174"/>
        <v>8.1035108454865033E-3</v>
      </c>
    </row>
    <row r="1799" spans="1:33">
      <c r="A1799" s="12">
        <v>40743</v>
      </c>
      <c r="B1799" s="14">
        <v>9921.5</v>
      </c>
      <c r="C1799" s="14">
        <v>9945.7199999999993</v>
      </c>
      <c r="D1799" s="14">
        <v>9889.7199999999993</v>
      </c>
      <c r="E1799" s="15">
        <v>9889.7199999999993</v>
      </c>
      <c r="F1799" s="19">
        <f t="shared" si="170"/>
        <v>-0.85695044955772259</v>
      </c>
      <c r="G1799" s="19"/>
      <c r="H1799" s="19"/>
      <c r="I1799" s="19"/>
      <c r="J1799" s="19"/>
      <c r="K1799" s="19"/>
      <c r="L1799" s="19"/>
      <c r="M1799" s="19"/>
      <c r="N1799" s="51">
        <f t="shared" si="171"/>
        <v>-0.62319756295637485</v>
      </c>
      <c r="O1799" s="51">
        <f t="shared" si="172"/>
        <v>0.53231372225850737</v>
      </c>
      <c r="Q1799" s="12">
        <v>40743</v>
      </c>
      <c r="R1799" s="5">
        <v>3315</v>
      </c>
      <c r="S1799" s="5">
        <v>3330</v>
      </c>
      <c r="T1799" s="5">
        <v>3300</v>
      </c>
      <c r="U1799" s="5">
        <v>3305</v>
      </c>
      <c r="V1799" s="5">
        <v>5604300</v>
      </c>
      <c r="W1799" s="3">
        <v>3305</v>
      </c>
      <c r="X1799" s="19">
        <f t="shared" si="173"/>
        <v>-0.75642965204236012</v>
      </c>
      <c r="AF1799" s="51">
        <f t="shared" si="175"/>
        <v>-0.43235879207595346</v>
      </c>
      <c r="AG1799" s="51">
        <f t="shared" si="174"/>
        <v>0.32693322593395041</v>
      </c>
    </row>
    <row r="1800" spans="1:33">
      <c r="A1800" s="12">
        <v>40744</v>
      </c>
      <c r="B1800" s="5">
        <v>10008</v>
      </c>
      <c r="C1800" s="14">
        <v>10042.75</v>
      </c>
      <c r="D1800" s="14">
        <v>9986.33</v>
      </c>
      <c r="E1800" s="15">
        <v>10005.9</v>
      </c>
      <c r="F1800" s="19">
        <f t="shared" si="170"/>
        <v>1.1611149421841143</v>
      </c>
      <c r="G1800" s="19"/>
      <c r="H1800" s="19"/>
      <c r="I1800" s="19"/>
      <c r="J1800" s="19"/>
      <c r="K1800" s="19"/>
      <c r="L1800" s="19"/>
      <c r="M1800" s="19"/>
      <c r="N1800" s="51">
        <f t="shared" si="171"/>
        <v>1.576692955103405</v>
      </c>
      <c r="O1800" s="51">
        <f t="shared" si="172"/>
        <v>1.8351131030840018</v>
      </c>
      <c r="Q1800" s="12">
        <v>40744</v>
      </c>
      <c r="R1800" s="5">
        <v>3340</v>
      </c>
      <c r="S1800" s="5">
        <v>3355</v>
      </c>
      <c r="T1800" s="5">
        <v>3310</v>
      </c>
      <c r="U1800" s="5">
        <v>3325</v>
      </c>
      <c r="V1800" s="5">
        <v>5244500</v>
      </c>
      <c r="W1800" s="3">
        <v>3325</v>
      </c>
      <c r="X1800" s="19">
        <f t="shared" si="173"/>
        <v>0.60150375939849632</v>
      </c>
      <c r="AF1800" s="51">
        <f t="shared" si="175"/>
        <v>0.21791893643131355</v>
      </c>
      <c r="AG1800" s="51">
        <f t="shared" si="174"/>
        <v>0.13113741770932677</v>
      </c>
    </row>
    <row r="1801" spans="1:33">
      <c r="A1801" s="12">
        <v>40745</v>
      </c>
      <c r="B1801" s="14">
        <v>10019.94</v>
      </c>
      <c r="C1801" s="14">
        <v>10026.18</v>
      </c>
      <c r="D1801" s="5">
        <v>9974</v>
      </c>
      <c r="E1801" s="15">
        <v>10010.39</v>
      </c>
      <c r="F1801" s="19">
        <f t="shared" si="170"/>
        <v>4.4853397320182155E-2</v>
      </c>
      <c r="G1801" s="19"/>
      <c r="H1801" s="19"/>
      <c r="I1801" s="19"/>
      <c r="J1801" s="19"/>
      <c r="K1801" s="19"/>
      <c r="L1801" s="19"/>
      <c r="M1801" s="19"/>
      <c r="N1801" s="51">
        <f t="shared" si="171"/>
        <v>1.0811252302571905E-4</v>
      </c>
      <c r="O1801" s="51">
        <f t="shared" si="172"/>
        <v>5.1503254155305001E-6</v>
      </c>
      <c r="Q1801" s="12">
        <v>40745</v>
      </c>
      <c r="R1801" s="5">
        <v>3335</v>
      </c>
      <c r="S1801" s="5">
        <v>3335</v>
      </c>
      <c r="T1801" s="5">
        <v>3300</v>
      </c>
      <c r="U1801" s="5">
        <v>3310</v>
      </c>
      <c r="V1801" s="5">
        <v>4989600</v>
      </c>
      <c r="W1801" s="3">
        <v>3310</v>
      </c>
      <c r="X1801" s="19">
        <f t="shared" si="173"/>
        <v>-0.45317220543806652</v>
      </c>
      <c r="AF1801" s="51">
        <f t="shared" si="175"/>
        <v>-9.2900840206727842E-2</v>
      </c>
      <c r="AG1801" s="51">
        <f t="shared" si="174"/>
        <v>4.2075200007163402E-2</v>
      </c>
    </row>
    <row r="1802" spans="1:33">
      <c r="A1802" s="12">
        <v>40746</v>
      </c>
      <c r="B1802" s="14">
        <v>10096.89</v>
      </c>
      <c r="C1802" s="14">
        <v>10149.18</v>
      </c>
      <c r="D1802" s="14">
        <v>10076.530000000001</v>
      </c>
      <c r="E1802" s="15">
        <v>10132.11</v>
      </c>
      <c r="F1802" s="19">
        <f t="shared" si="170"/>
        <v>1.2013292394180597</v>
      </c>
      <c r="G1802" s="19"/>
      <c r="H1802" s="19"/>
      <c r="I1802" s="19"/>
      <c r="J1802" s="19"/>
      <c r="K1802" s="19"/>
      <c r="L1802" s="19"/>
      <c r="M1802" s="19"/>
      <c r="N1802" s="51">
        <f t="shared" si="171"/>
        <v>1.745835248750629</v>
      </c>
      <c r="O1802" s="51">
        <f t="shared" si="172"/>
        <v>2.1021853747949075</v>
      </c>
      <c r="Q1802" s="12">
        <v>40746</v>
      </c>
      <c r="R1802" s="5">
        <v>3335</v>
      </c>
      <c r="S1802" s="5">
        <v>3345</v>
      </c>
      <c r="T1802" s="5">
        <v>3315</v>
      </c>
      <c r="U1802" s="5">
        <v>3335</v>
      </c>
      <c r="V1802" s="5">
        <v>5598300</v>
      </c>
      <c r="W1802" s="3">
        <v>3335</v>
      </c>
      <c r="X1802" s="19">
        <f t="shared" si="173"/>
        <v>0.7496251874062968</v>
      </c>
      <c r="AF1802" s="51">
        <f t="shared" si="175"/>
        <v>0.42169443822447583</v>
      </c>
      <c r="AG1802" s="51">
        <f t="shared" si="174"/>
        <v>0.31622570110572268</v>
      </c>
    </row>
    <row r="1803" spans="1:33">
      <c r="A1803" s="12">
        <v>40749</v>
      </c>
      <c r="B1803" s="14">
        <v>10080.82</v>
      </c>
      <c r="C1803" s="14">
        <v>10091.02</v>
      </c>
      <c r="D1803" s="14">
        <v>10039.1</v>
      </c>
      <c r="E1803" s="15">
        <v>10050.01</v>
      </c>
      <c r="F1803" s="19">
        <f t="shared" si="170"/>
        <v>-0.81691461003521748</v>
      </c>
      <c r="G1803" s="19"/>
      <c r="H1803" s="19"/>
      <c r="I1803" s="19"/>
      <c r="J1803" s="19"/>
      <c r="K1803" s="19"/>
      <c r="L1803" s="19"/>
      <c r="M1803" s="19"/>
      <c r="N1803" s="51">
        <f t="shared" si="171"/>
        <v>-0.53961048961408309</v>
      </c>
      <c r="O1803" s="51">
        <f t="shared" si="172"/>
        <v>0.43931278719800693</v>
      </c>
      <c r="Q1803" s="12">
        <v>40749</v>
      </c>
      <c r="R1803" s="5">
        <v>3310</v>
      </c>
      <c r="S1803" s="5">
        <v>3315</v>
      </c>
      <c r="T1803" s="5">
        <v>3280</v>
      </c>
      <c r="U1803" s="5">
        <v>3290</v>
      </c>
      <c r="V1803" s="5">
        <v>5911800</v>
      </c>
      <c r="W1803" s="3">
        <v>3290</v>
      </c>
      <c r="X1803" s="19">
        <f t="shared" si="173"/>
        <v>-1.3677811550151975</v>
      </c>
      <c r="AF1803" s="51">
        <f t="shared" si="175"/>
        <v>-2.5573768590952977</v>
      </c>
      <c r="AG1803" s="51">
        <f t="shared" si="174"/>
        <v>3.4972470143630447</v>
      </c>
    </row>
    <row r="1804" spans="1:33">
      <c r="A1804" s="12">
        <v>40750</v>
      </c>
      <c r="B1804" s="14">
        <v>10078.48</v>
      </c>
      <c r="C1804" s="14">
        <v>10130.25</v>
      </c>
      <c r="D1804" s="14">
        <v>10043.99</v>
      </c>
      <c r="E1804" s="15">
        <v>10097.719999999999</v>
      </c>
      <c r="F1804" s="19">
        <f t="shared" si="170"/>
        <v>0.47248289712924435</v>
      </c>
      <c r="G1804" s="19"/>
      <c r="H1804" s="19"/>
      <c r="I1804" s="19"/>
      <c r="J1804" s="19"/>
      <c r="K1804" s="19"/>
      <c r="L1804" s="19"/>
      <c r="M1804" s="19"/>
      <c r="N1804" s="51">
        <f t="shared" si="171"/>
        <v>0.10735342353523732</v>
      </c>
      <c r="O1804" s="51">
        <f t="shared" si="172"/>
        <v>5.1021653814556124E-2</v>
      </c>
      <c r="Q1804" s="12">
        <v>40750</v>
      </c>
      <c r="R1804" s="5">
        <v>3300</v>
      </c>
      <c r="S1804" s="5">
        <v>3325</v>
      </c>
      <c r="T1804" s="5">
        <v>3290</v>
      </c>
      <c r="U1804" s="5">
        <v>3295</v>
      </c>
      <c r="V1804" s="5">
        <v>4809300</v>
      </c>
      <c r="W1804" s="3">
        <v>3295</v>
      </c>
      <c r="X1804" s="19">
        <f t="shared" si="173"/>
        <v>0.15174506828528073</v>
      </c>
      <c r="AF1804" s="51">
        <f t="shared" si="175"/>
        <v>3.5126998464132214E-3</v>
      </c>
      <c r="AG1804" s="51">
        <f t="shared" si="174"/>
        <v>5.3397557118964941E-4</v>
      </c>
    </row>
    <row r="1805" spans="1:33">
      <c r="A1805" s="12">
        <v>40751</v>
      </c>
      <c r="B1805" s="14">
        <v>10048.34</v>
      </c>
      <c r="C1805" s="14">
        <v>10053.5</v>
      </c>
      <c r="D1805" s="14">
        <v>10009.370000000001</v>
      </c>
      <c r="E1805" s="15">
        <v>10047.19</v>
      </c>
      <c r="F1805" s="19">
        <f t="shared" ref="F1805:F1868" si="176">(E1805-E1804)/E1805*100</f>
        <v>-0.50292668895481052</v>
      </c>
      <c r="G1805" s="19"/>
      <c r="H1805" s="19"/>
      <c r="I1805" s="19"/>
      <c r="J1805" s="19"/>
      <c r="K1805" s="19"/>
      <c r="L1805" s="19"/>
      <c r="M1805" s="19"/>
      <c r="N1805" s="51">
        <f t="shared" ref="N1805:N1868" si="177">(F1805-F$4)^3</f>
        <v>-0.1251061712787444</v>
      </c>
      <c r="O1805" s="51">
        <f t="shared" ref="O1805:O1868" si="178">(F1805-F$4)^4</f>
        <v>6.2570790870463855E-2</v>
      </c>
      <c r="Q1805" s="12">
        <v>40751</v>
      </c>
      <c r="R1805" s="5">
        <v>3275</v>
      </c>
      <c r="S1805" s="5">
        <v>3280</v>
      </c>
      <c r="T1805" s="5">
        <v>3235</v>
      </c>
      <c r="U1805" s="5">
        <v>3255</v>
      </c>
      <c r="V1805" s="5">
        <v>7120600</v>
      </c>
      <c r="W1805" s="3">
        <v>3255</v>
      </c>
      <c r="X1805" s="19">
        <f t="shared" ref="X1805:X1868" si="179">(W1805-W1804)/W1805*100</f>
        <v>-1.228878648233487</v>
      </c>
      <c r="AF1805" s="51">
        <f t="shared" si="175"/>
        <v>-1.8545691851170172</v>
      </c>
      <c r="AG1805" s="51">
        <f t="shared" ref="AG1805:AG1868" si="180">(X1805-X$4)^4</f>
        <v>2.2785438237993323</v>
      </c>
    </row>
    <row r="1806" spans="1:33">
      <c r="A1806" s="12">
        <v>40752</v>
      </c>
      <c r="B1806" s="14">
        <v>9936.9699999999993</v>
      </c>
      <c r="C1806" s="14">
        <v>9945.98</v>
      </c>
      <c r="D1806" s="14">
        <v>9853.85</v>
      </c>
      <c r="E1806" s="15">
        <v>9901.35</v>
      </c>
      <c r="F1806" s="19">
        <f t="shared" si="176"/>
        <v>-1.4729304589778176</v>
      </c>
      <c r="G1806" s="19"/>
      <c r="H1806" s="19"/>
      <c r="I1806" s="19"/>
      <c r="J1806" s="19"/>
      <c r="K1806" s="19"/>
      <c r="L1806" s="19"/>
      <c r="M1806" s="19"/>
      <c r="N1806" s="51">
        <f t="shared" si="177"/>
        <v>-3.1774649753894049</v>
      </c>
      <c r="O1806" s="51">
        <f t="shared" si="178"/>
        <v>4.6713351730070229</v>
      </c>
      <c r="Q1806" s="12">
        <v>40752</v>
      </c>
      <c r="R1806" s="5">
        <v>3200</v>
      </c>
      <c r="S1806" s="5">
        <v>3210</v>
      </c>
      <c r="T1806" s="5">
        <v>3160</v>
      </c>
      <c r="U1806" s="5">
        <v>3185</v>
      </c>
      <c r="V1806" s="5">
        <v>12406200</v>
      </c>
      <c r="W1806" s="3">
        <v>3185</v>
      </c>
      <c r="X1806" s="19">
        <f t="shared" si="179"/>
        <v>-2.197802197802198</v>
      </c>
      <c r="AF1806" s="51">
        <f t="shared" ref="AF1806:AF1869" si="181">(X1806-X$4)^3</f>
        <v>-10.612239596316995</v>
      </c>
      <c r="AG1806" s="51">
        <f t="shared" si="180"/>
        <v>23.320761574458281</v>
      </c>
    </row>
    <row r="1807" spans="1:33">
      <c r="A1807" s="12">
        <v>40753</v>
      </c>
      <c r="B1807" s="14">
        <v>9866.82</v>
      </c>
      <c r="C1807" s="14">
        <v>9914.2199999999993</v>
      </c>
      <c r="D1807" s="14">
        <v>9824.34</v>
      </c>
      <c r="E1807" s="15">
        <v>9833.0300000000007</v>
      </c>
      <c r="F1807" s="19">
        <f t="shared" si="176"/>
        <v>-0.69480109386424838</v>
      </c>
      <c r="G1807" s="19"/>
      <c r="H1807" s="19"/>
      <c r="I1807" s="19"/>
      <c r="J1807" s="19"/>
      <c r="K1807" s="19"/>
      <c r="L1807" s="19"/>
      <c r="M1807" s="19"/>
      <c r="N1807" s="51">
        <f t="shared" si="177"/>
        <v>-0.33139676848651156</v>
      </c>
      <c r="O1807" s="51">
        <f t="shared" si="178"/>
        <v>0.2293318418011614</v>
      </c>
      <c r="Q1807" s="12">
        <v>40753</v>
      </c>
      <c r="R1807" s="5">
        <v>3185</v>
      </c>
      <c r="S1807" s="5">
        <v>3185</v>
      </c>
      <c r="T1807" s="5">
        <v>3145</v>
      </c>
      <c r="U1807" s="5">
        <v>3155</v>
      </c>
      <c r="V1807" s="5">
        <v>7926500</v>
      </c>
      <c r="W1807" s="3">
        <v>3155</v>
      </c>
      <c r="X1807" s="19">
        <f t="shared" si="179"/>
        <v>-0.95087163232963556</v>
      </c>
      <c r="AF1807" s="51">
        <f t="shared" si="181"/>
        <v>-0.85901092148936653</v>
      </c>
      <c r="AG1807" s="51">
        <f t="shared" si="180"/>
        <v>0.81657907590998691</v>
      </c>
    </row>
    <row r="1808" spans="1:33">
      <c r="A1808" s="12">
        <v>40756</v>
      </c>
      <c r="B1808" s="14">
        <v>9907.0400000000009</v>
      </c>
      <c r="C1808" s="14">
        <v>10040.129999999999</v>
      </c>
      <c r="D1808" s="14">
        <v>9906.17</v>
      </c>
      <c r="E1808" s="15">
        <v>9965.01</v>
      </c>
      <c r="F1808" s="19">
        <f t="shared" si="176"/>
        <v>1.3244341952491725</v>
      </c>
      <c r="G1808" s="19"/>
      <c r="H1808" s="19"/>
      <c r="I1808" s="19"/>
      <c r="J1808" s="19"/>
      <c r="K1808" s="19"/>
      <c r="L1808" s="19"/>
      <c r="M1808" s="19"/>
      <c r="N1808" s="51">
        <f t="shared" si="177"/>
        <v>2.3379118202537335</v>
      </c>
      <c r="O1808" s="51">
        <f t="shared" si="178"/>
        <v>3.102921835797531</v>
      </c>
      <c r="Q1808" s="12">
        <v>40756</v>
      </c>
      <c r="R1808" s="5">
        <v>3170</v>
      </c>
      <c r="S1808" s="5">
        <v>3220</v>
      </c>
      <c r="T1808" s="5">
        <v>3170</v>
      </c>
      <c r="U1808" s="5">
        <v>3170</v>
      </c>
      <c r="V1808" s="5">
        <v>8552200</v>
      </c>
      <c r="W1808" s="3">
        <v>3170</v>
      </c>
      <c r="X1808" s="19">
        <f t="shared" si="179"/>
        <v>0.47318611987381703</v>
      </c>
      <c r="AF1808" s="51">
        <f t="shared" si="181"/>
        <v>0.10612877307698985</v>
      </c>
      <c r="AG1808" s="51">
        <f t="shared" si="180"/>
        <v>5.0247083386353614E-2</v>
      </c>
    </row>
    <row r="1809" spans="1:33">
      <c r="A1809" s="12">
        <v>40757</v>
      </c>
      <c r="B1809" s="14">
        <v>9872.17</v>
      </c>
      <c r="C1809" s="14">
        <v>9873.4599999999991</v>
      </c>
      <c r="D1809" s="14">
        <v>9822.2999999999993</v>
      </c>
      <c r="E1809" s="15">
        <v>9844.59</v>
      </c>
      <c r="F1809" s="19">
        <f t="shared" si="176"/>
        <v>-1.2232099051357148</v>
      </c>
      <c r="G1809" s="19"/>
      <c r="H1809" s="19"/>
      <c r="I1809" s="19"/>
      <c r="J1809" s="19"/>
      <c r="K1809" s="19"/>
      <c r="L1809" s="19"/>
      <c r="M1809" s="19"/>
      <c r="N1809" s="51">
        <f t="shared" si="177"/>
        <v>-1.8177451996865737</v>
      </c>
      <c r="O1809" s="51">
        <f t="shared" si="178"/>
        <v>2.218421208760804</v>
      </c>
      <c r="Q1809" s="12">
        <v>40757</v>
      </c>
      <c r="R1809" s="5">
        <v>3155</v>
      </c>
      <c r="S1809" s="5">
        <v>3195</v>
      </c>
      <c r="T1809" s="5">
        <v>3135</v>
      </c>
      <c r="U1809" s="5">
        <v>3160</v>
      </c>
      <c r="V1809" s="5">
        <v>7785600</v>
      </c>
      <c r="W1809" s="3">
        <v>3160</v>
      </c>
      <c r="X1809" s="19">
        <f t="shared" si="179"/>
        <v>-0.31645569620253167</v>
      </c>
      <c r="AF1809" s="51">
        <f t="shared" si="181"/>
        <v>-3.1610817838933429E-2</v>
      </c>
      <c r="AG1809" s="51">
        <f t="shared" si="180"/>
        <v>9.9949580607260058E-3</v>
      </c>
    </row>
    <row r="1810" spans="1:33">
      <c r="A1810" s="12">
        <v>40758</v>
      </c>
      <c r="B1810" s="14">
        <v>9705.02</v>
      </c>
      <c r="C1810" s="14">
        <v>9705.02</v>
      </c>
      <c r="D1810" s="14">
        <v>9610.3799999999992</v>
      </c>
      <c r="E1810" s="15">
        <v>9637.14</v>
      </c>
      <c r="F1810" s="19">
        <f t="shared" si="176"/>
        <v>-2.1526095916423413</v>
      </c>
      <c r="G1810" s="19"/>
      <c r="H1810" s="19"/>
      <c r="I1810" s="19"/>
      <c r="J1810" s="19"/>
      <c r="K1810" s="19"/>
      <c r="L1810" s="19"/>
      <c r="M1810" s="19"/>
      <c r="N1810" s="51">
        <f t="shared" si="177"/>
        <v>-9.9359404032514487</v>
      </c>
      <c r="O1810" s="51">
        <f t="shared" si="178"/>
        <v>21.36052735761703</v>
      </c>
      <c r="Q1810" s="12">
        <v>40758</v>
      </c>
      <c r="R1810" s="5">
        <v>3145</v>
      </c>
      <c r="S1810" s="5">
        <v>3155</v>
      </c>
      <c r="T1810" s="5">
        <v>3105</v>
      </c>
      <c r="U1810" s="5">
        <v>3120</v>
      </c>
      <c r="V1810" s="5">
        <v>10061200</v>
      </c>
      <c r="W1810" s="3">
        <v>3120</v>
      </c>
      <c r="X1810" s="19">
        <f t="shared" si="179"/>
        <v>-1.2820512820512819</v>
      </c>
      <c r="AF1810" s="51">
        <f t="shared" si="181"/>
        <v>-2.1059304020244016</v>
      </c>
      <c r="AG1810" s="51">
        <f t="shared" si="180"/>
        <v>2.6993468083940328</v>
      </c>
    </row>
    <row r="1811" spans="1:33">
      <c r="A1811" s="12">
        <v>40759</v>
      </c>
      <c r="B1811" s="14">
        <v>9685.5</v>
      </c>
      <c r="C1811" s="14">
        <v>9768.4</v>
      </c>
      <c r="D1811" s="14">
        <v>9615.35</v>
      </c>
      <c r="E1811" s="15">
        <v>9659.18</v>
      </c>
      <c r="F1811" s="19">
        <f t="shared" si="176"/>
        <v>0.22817671893474262</v>
      </c>
      <c r="G1811" s="19"/>
      <c r="H1811" s="19"/>
      <c r="I1811" s="19"/>
      <c r="J1811" s="19"/>
      <c r="K1811" s="19"/>
      <c r="L1811" s="19"/>
      <c r="M1811" s="19"/>
      <c r="N1811" s="51">
        <f t="shared" si="177"/>
        <v>1.2320290642409842E-2</v>
      </c>
      <c r="O1811" s="51">
        <f t="shared" si="178"/>
        <v>2.845517565858728E-3</v>
      </c>
      <c r="Q1811" s="12">
        <v>40759</v>
      </c>
      <c r="R1811" s="5">
        <v>3130</v>
      </c>
      <c r="S1811" s="5">
        <v>3195</v>
      </c>
      <c r="T1811" s="5">
        <v>3105</v>
      </c>
      <c r="U1811" s="5">
        <v>3140</v>
      </c>
      <c r="V1811" s="5">
        <v>13540500</v>
      </c>
      <c r="W1811" s="3">
        <v>3140</v>
      </c>
      <c r="X1811" s="19">
        <f t="shared" si="179"/>
        <v>0.63694267515923575</v>
      </c>
      <c r="AF1811" s="51">
        <f t="shared" si="181"/>
        <v>0.25873114781523299</v>
      </c>
      <c r="AG1811" s="51">
        <f t="shared" si="180"/>
        <v>0.16486619705677566</v>
      </c>
    </row>
    <row r="1812" spans="1:33">
      <c r="A1812" s="12">
        <v>40760</v>
      </c>
      <c r="B1812" s="14">
        <v>9469.16</v>
      </c>
      <c r="C1812" s="14">
        <v>9469.16</v>
      </c>
      <c r="D1812" s="14">
        <v>9264.09</v>
      </c>
      <c r="E1812" s="15">
        <v>9299.8799999999992</v>
      </c>
      <c r="F1812" s="19">
        <f t="shared" si="176"/>
        <v>-3.8634907117081201</v>
      </c>
      <c r="G1812" s="19"/>
      <c r="H1812" s="19"/>
      <c r="I1812" s="19"/>
      <c r="J1812" s="19"/>
      <c r="K1812" s="19"/>
      <c r="L1812" s="19"/>
      <c r="M1812" s="19"/>
      <c r="N1812" s="51">
        <f t="shared" si="177"/>
        <v>-57.543998752720057</v>
      </c>
      <c r="O1812" s="51">
        <f t="shared" si="178"/>
        <v>222.16043503144476</v>
      </c>
      <c r="Q1812" s="12">
        <v>40760</v>
      </c>
      <c r="R1812" s="5">
        <v>3015</v>
      </c>
      <c r="S1812" s="5">
        <v>3045</v>
      </c>
      <c r="T1812" s="5">
        <v>3010</v>
      </c>
      <c r="U1812" s="5">
        <v>3040</v>
      </c>
      <c r="V1812" s="5">
        <v>13476800</v>
      </c>
      <c r="W1812" s="3">
        <v>3040</v>
      </c>
      <c r="X1812" s="19">
        <f t="shared" si="179"/>
        <v>-3.2894736842105261</v>
      </c>
      <c r="AF1812" s="51">
        <f t="shared" si="181"/>
        <v>-35.585508530458689</v>
      </c>
      <c r="AG1812" s="51">
        <f t="shared" si="180"/>
        <v>117.04806413092723</v>
      </c>
    </row>
    <row r="1813" spans="1:33">
      <c r="A1813" s="12">
        <v>40763</v>
      </c>
      <c r="B1813" s="14">
        <v>9169.67</v>
      </c>
      <c r="C1813" s="14">
        <v>9215.09</v>
      </c>
      <c r="D1813" s="14">
        <v>9057.2900000000009</v>
      </c>
      <c r="E1813" s="15">
        <v>9097.56</v>
      </c>
      <c r="F1813" s="19">
        <f t="shared" si="176"/>
        <v>-2.2238929998812837</v>
      </c>
      <c r="G1813" s="19"/>
      <c r="H1813" s="19"/>
      <c r="I1813" s="19"/>
      <c r="J1813" s="19"/>
      <c r="K1813" s="19"/>
      <c r="L1813" s="19"/>
      <c r="M1813" s="19"/>
      <c r="N1813" s="51">
        <f t="shared" si="177"/>
        <v>-10.957435701258836</v>
      </c>
      <c r="O1813" s="51">
        <f t="shared" si="178"/>
        <v>24.337646260958394</v>
      </c>
      <c r="Q1813" s="12">
        <v>40763</v>
      </c>
      <c r="R1813" s="5">
        <v>3000</v>
      </c>
      <c r="S1813" s="5">
        <v>3010</v>
      </c>
      <c r="T1813" s="5">
        <v>2976</v>
      </c>
      <c r="U1813" s="5">
        <v>2993</v>
      </c>
      <c r="V1813" s="5">
        <v>12838100</v>
      </c>
      <c r="W1813" s="3">
        <v>2993</v>
      </c>
      <c r="X1813" s="19">
        <f t="shared" si="179"/>
        <v>-1.5703307718008688</v>
      </c>
      <c r="AF1813" s="51">
        <f t="shared" si="181"/>
        <v>-3.8703586928618843</v>
      </c>
      <c r="AG1813" s="51">
        <f t="shared" si="180"/>
        <v>6.0767068799421819</v>
      </c>
    </row>
    <row r="1814" spans="1:33">
      <c r="A1814" s="12">
        <v>40764</v>
      </c>
      <c r="B1814" s="14">
        <v>8911.7999999999993</v>
      </c>
      <c r="C1814" s="14">
        <v>8949.9699999999993</v>
      </c>
      <c r="D1814" s="14">
        <v>8656.7900000000009</v>
      </c>
      <c r="E1814" s="15">
        <v>8944.48</v>
      </c>
      <c r="F1814" s="19">
        <f t="shared" si="176"/>
        <v>-1.7114466128830288</v>
      </c>
      <c r="G1814" s="19"/>
      <c r="H1814" s="19"/>
      <c r="I1814" s="19"/>
      <c r="J1814" s="19"/>
      <c r="K1814" s="19"/>
      <c r="L1814" s="19"/>
      <c r="M1814" s="19"/>
      <c r="N1814" s="51">
        <f t="shared" si="177"/>
        <v>-4.9884779881633028</v>
      </c>
      <c r="O1814" s="51">
        <f t="shared" si="178"/>
        <v>8.5236200104626025</v>
      </c>
      <c r="Q1814" s="12">
        <v>40764</v>
      </c>
      <c r="R1814" s="5">
        <v>2900</v>
      </c>
      <c r="S1814" s="5">
        <v>2939</v>
      </c>
      <c r="T1814" s="5">
        <v>2838</v>
      </c>
      <c r="U1814" s="5">
        <v>2937</v>
      </c>
      <c r="V1814" s="5">
        <v>16939200</v>
      </c>
      <c r="W1814" s="3">
        <v>2937</v>
      </c>
      <c r="X1814" s="19">
        <f t="shared" si="179"/>
        <v>-1.9067075246850529</v>
      </c>
      <c r="AF1814" s="51">
        <f t="shared" si="181"/>
        <v>-6.9289788891901374</v>
      </c>
      <c r="AG1814" s="51">
        <f t="shared" si="180"/>
        <v>13.209680621417423</v>
      </c>
    </row>
    <row r="1815" spans="1:33">
      <c r="A1815" s="12">
        <v>40765</v>
      </c>
      <c r="B1815" s="14">
        <v>9110.81</v>
      </c>
      <c r="C1815" s="14">
        <v>9144.33</v>
      </c>
      <c r="D1815" s="14">
        <v>9021.36</v>
      </c>
      <c r="E1815" s="15">
        <v>9038.74</v>
      </c>
      <c r="F1815" s="19">
        <f t="shared" si="176"/>
        <v>1.0428444672598196</v>
      </c>
      <c r="G1815" s="19"/>
      <c r="H1815" s="19"/>
      <c r="I1815" s="19"/>
      <c r="J1815" s="19"/>
      <c r="K1815" s="19"/>
      <c r="L1815" s="19"/>
      <c r="M1815" s="19"/>
      <c r="N1815" s="51">
        <f t="shared" si="177"/>
        <v>1.1432300981625112</v>
      </c>
      <c r="O1815" s="51">
        <f t="shared" si="178"/>
        <v>1.1953952697712844</v>
      </c>
      <c r="Q1815" s="12">
        <v>40765</v>
      </c>
      <c r="R1815" s="5">
        <v>2972</v>
      </c>
      <c r="S1815" s="5">
        <v>2985</v>
      </c>
      <c r="T1815" s="5">
        <v>2903</v>
      </c>
      <c r="U1815" s="5">
        <v>2910</v>
      </c>
      <c r="V1815" s="5">
        <v>9983600</v>
      </c>
      <c r="W1815" s="3">
        <v>2910</v>
      </c>
      <c r="X1815" s="19">
        <f t="shared" si="179"/>
        <v>-0.92783505154639179</v>
      </c>
      <c r="AF1815" s="51">
        <f t="shared" si="181"/>
        <v>-0.79806125094601121</v>
      </c>
      <c r="AG1815" s="51">
        <f t="shared" si="180"/>
        <v>0.74025548289796828</v>
      </c>
    </row>
    <row r="1816" spans="1:33">
      <c r="A1816" s="12">
        <v>40766</v>
      </c>
      <c r="B1816" s="14">
        <v>8876.5400000000009</v>
      </c>
      <c r="C1816" s="14">
        <v>8983.33</v>
      </c>
      <c r="D1816" s="14">
        <v>8832.42</v>
      </c>
      <c r="E1816" s="15">
        <v>8981.94</v>
      </c>
      <c r="F1816" s="19">
        <f t="shared" si="176"/>
        <v>-0.63238008715265603</v>
      </c>
      <c r="G1816" s="19"/>
      <c r="H1816" s="19"/>
      <c r="I1816" s="19"/>
      <c r="J1816" s="19"/>
      <c r="K1816" s="19"/>
      <c r="L1816" s="19"/>
      <c r="M1816" s="19"/>
      <c r="N1816" s="51">
        <f t="shared" si="177"/>
        <v>-0.24956498111974101</v>
      </c>
      <c r="O1816" s="51">
        <f t="shared" si="178"/>
        <v>0.15712484428353021</v>
      </c>
      <c r="Q1816" s="12">
        <v>40766</v>
      </c>
      <c r="R1816" s="5">
        <v>2850</v>
      </c>
      <c r="S1816" s="5">
        <v>2875</v>
      </c>
      <c r="T1816" s="5">
        <v>2840</v>
      </c>
      <c r="U1816" s="5">
        <v>2851</v>
      </c>
      <c r="V1816" s="5">
        <v>9897400</v>
      </c>
      <c r="W1816" s="3">
        <v>2851</v>
      </c>
      <c r="X1816" s="19">
        <f t="shared" si="179"/>
        <v>-2.0694493160294631</v>
      </c>
      <c r="AF1816" s="51">
        <f t="shared" si="181"/>
        <v>-8.8592258225805569</v>
      </c>
      <c r="AG1816" s="51">
        <f t="shared" si="180"/>
        <v>18.331346338310823</v>
      </c>
    </row>
    <row r="1817" spans="1:33">
      <c r="A1817" s="12">
        <v>40767</v>
      </c>
      <c r="B1817" s="14">
        <v>9064.17</v>
      </c>
      <c r="C1817" s="14">
        <v>9070.27</v>
      </c>
      <c r="D1817" s="14">
        <v>8926.89</v>
      </c>
      <c r="E1817" s="15">
        <v>8963.7199999999993</v>
      </c>
      <c r="F1817" s="19">
        <f t="shared" si="176"/>
        <v>-0.20326382350186267</v>
      </c>
      <c r="G1817" s="19"/>
      <c r="H1817" s="19"/>
      <c r="I1817" s="19"/>
      <c r="J1817" s="19"/>
      <c r="K1817" s="19"/>
      <c r="L1817" s="19"/>
      <c r="M1817" s="19"/>
      <c r="N1817" s="51">
        <f t="shared" si="177"/>
        <v>-8.0575763196972048E-3</v>
      </c>
      <c r="O1817" s="51">
        <f t="shared" si="178"/>
        <v>1.6153720727334583E-3</v>
      </c>
      <c r="Q1817" s="12">
        <v>40767</v>
      </c>
      <c r="R1817" s="5">
        <v>2876</v>
      </c>
      <c r="S1817" s="5">
        <v>2888</v>
      </c>
      <c r="T1817" s="5">
        <v>2801</v>
      </c>
      <c r="U1817" s="5">
        <v>2819</v>
      </c>
      <c r="V1817" s="5">
        <v>13452000</v>
      </c>
      <c r="W1817" s="3">
        <v>2819</v>
      </c>
      <c r="X1817" s="19">
        <f t="shared" si="179"/>
        <v>-1.1351543100390209</v>
      </c>
      <c r="AF1817" s="51">
        <f t="shared" si="181"/>
        <v>-1.4616968257175194</v>
      </c>
      <c r="AG1817" s="51">
        <f t="shared" si="180"/>
        <v>1.6588600125563775</v>
      </c>
    </row>
    <row r="1818" spans="1:33">
      <c r="A1818" s="12">
        <v>40770</v>
      </c>
      <c r="B1818" s="14">
        <v>9082.5300000000007</v>
      </c>
      <c r="C1818" s="14">
        <v>9117.11</v>
      </c>
      <c r="D1818" s="14">
        <v>9032.84</v>
      </c>
      <c r="E1818" s="15">
        <v>9086.41</v>
      </c>
      <c r="F1818" s="19">
        <f t="shared" si="176"/>
        <v>1.3502582428043695</v>
      </c>
      <c r="G1818" s="19"/>
      <c r="H1818" s="19"/>
      <c r="I1818" s="19"/>
      <c r="J1818" s="19"/>
      <c r="K1818" s="19"/>
      <c r="L1818" s="19"/>
      <c r="M1818" s="19"/>
      <c r="N1818" s="51">
        <f t="shared" si="177"/>
        <v>2.4770523854890993</v>
      </c>
      <c r="O1818" s="51">
        <f t="shared" si="178"/>
        <v>3.3515594066949688</v>
      </c>
      <c r="Q1818" s="12">
        <v>40770</v>
      </c>
      <c r="R1818" s="5">
        <v>2869</v>
      </c>
      <c r="S1818" s="5">
        <v>2902</v>
      </c>
      <c r="T1818" s="5">
        <v>2850</v>
      </c>
      <c r="U1818" s="5">
        <v>2901</v>
      </c>
      <c r="V1818" s="5">
        <v>9490500</v>
      </c>
      <c r="W1818" s="3">
        <v>2901</v>
      </c>
      <c r="X1818" s="19">
        <f t="shared" si="179"/>
        <v>2.8266115132712857</v>
      </c>
      <c r="AF1818" s="51">
        <f t="shared" si="181"/>
        <v>22.590289793384365</v>
      </c>
      <c r="AG1818" s="51">
        <f t="shared" si="180"/>
        <v>63.860022846988009</v>
      </c>
    </row>
    <row r="1819" spans="1:33">
      <c r="A1819" s="12">
        <v>40771</v>
      </c>
      <c r="B1819" s="14">
        <v>9135.06</v>
      </c>
      <c r="C1819" s="14">
        <v>9150.31</v>
      </c>
      <c r="D1819" s="14">
        <v>9072.5300000000007</v>
      </c>
      <c r="E1819" s="15">
        <v>9107.43</v>
      </c>
      <c r="F1819" s="19">
        <f t="shared" si="176"/>
        <v>0.23080056613117458</v>
      </c>
      <c r="G1819" s="19"/>
      <c r="H1819" s="19"/>
      <c r="I1819" s="19"/>
      <c r="J1819" s="19"/>
      <c r="K1819" s="19"/>
      <c r="L1819" s="19"/>
      <c r="M1819" s="19"/>
      <c r="N1819" s="51">
        <f t="shared" si="177"/>
        <v>1.2744973664857691E-2</v>
      </c>
      <c r="O1819" s="51">
        <f t="shared" si="178"/>
        <v>2.9770440211986863E-3</v>
      </c>
      <c r="Q1819" s="12">
        <v>40771</v>
      </c>
      <c r="R1819" s="5">
        <v>2920</v>
      </c>
      <c r="S1819" s="5">
        <v>2925</v>
      </c>
      <c r="T1819" s="5">
        <v>2876</v>
      </c>
      <c r="U1819" s="5">
        <v>2899</v>
      </c>
      <c r="V1819" s="5">
        <v>6216700</v>
      </c>
      <c r="W1819" s="3">
        <v>2899</v>
      </c>
      <c r="X1819" s="19">
        <f t="shared" si="179"/>
        <v>-6.8989306657468094E-2</v>
      </c>
      <c r="AF1819" s="51">
        <f t="shared" si="181"/>
        <v>-3.2454734442586625E-4</v>
      </c>
      <c r="AG1819" s="51">
        <f t="shared" si="180"/>
        <v>2.2303383219500471E-5</v>
      </c>
    </row>
    <row r="1820" spans="1:33">
      <c r="A1820" s="12">
        <v>40772</v>
      </c>
      <c r="B1820" s="14">
        <v>9047.89</v>
      </c>
      <c r="C1820" s="14">
        <v>9081.7999999999993</v>
      </c>
      <c r="D1820" s="14">
        <v>9003.7000000000007</v>
      </c>
      <c r="E1820" s="15">
        <v>9057.26</v>
      </c>
      <c r="F1820" s="19">
        <f t="shared" si="176"/>
        <v>-0.55392028052634101</v>
      </c>
      <c r="G1820" s="19"/>
      <c r="H1820" s="19"/>
      <c r="I1820" s="19"/>
      <c r="J1820" s="19"/>
      <c r="K1820" s="19"/>
      <c r="L1820" s="19"/>
      <c r="M1820" s="19"/>
      <c r="N1820" s="51">
        <f t="shared" si="177"/>
        <v>-0.16740724270140742</v>
      </c>
      <c r="O1820" s="51">
        <f t="shared" si="178"/>
        <v>9.2264009659417251E-2</v>
      </c>
      <c r="Q1820" s="12">
        <v>40772</v>
      </c>
      <c r="R1820" s="5">
        <v>2874</v>
      </c>
      <c r="S1820" s="5">
        <v>2888</v>
      </c>
      <c r="T1820" s="5">
        <v>2835</v>
      </c>
      <c r="U1820" s="5">
        <v>2855</v>
      </c>
      <c r="V1820" s="5">
        <v>7520900</v>
      </c>
      <c r="W1820" s="3">
        <v>2855</v>
      </c>
      <c r="X1820" s="19">
        <f t="shared" si="179"/>
        <v>-1.5411558669001753</v>
      </c>
      <c r="AF1820" s="51">
        <f t="shared" si="181"/>
        <v>-3.6585860787009659</v>
      </c>
      <c r="AG1820" s="51">
        <f t="shared" si="180"/>
        <v>5.6374716386139463</v>
      </c>
    </row>
    <row r="1821" spans="1:33">
      <c r="A1821" s="12">
        <v>40773</v>
      </c>
      <c r="B1821" s="14">
        <v>9043.18</v>
      </c>
      <c r="C1821" s="14">
        <v>9043.18</v>
      </c>
      <c r="D1821" s="14">
        <v>8931.25</v>
      </c>
      <c r="E1821" s="15">
        <v>8943.76</v>
      </c>
      <c r="F1821" s="19">
        <f t="shared" si="176"/>
        <v>-1.2690412086191938</v>
      </c>
      <c r="G1821" s="19"/>
      <c r="H1821" s="19"/>
      <c r="I1821" s="19"/>
      <c r="J1821" s="19"/>
      <c r="K1821" s="19"/>
      <c r="L1821" s="19"/>
      <c r="M1821" s="19"/>
      <c r="N1821" s="51">
        <f t="shared" si="177"/>
        <v>-2.0303204602348446</v>
      </c>
      <c r="O1821" s="51">
        <f t="shared" si="178"/>
        <v>2.5709055485653263</v>
      </c>
      <c r="Q1821" s="12">
        <v>40773</v>
      </c>
      <c r="R1821" s="5">
        <v>2851</v>
      </c>
      <c r="S1821" s="5">
        <v>2852</v>
      </c>
      <c r="T1821" s="5">
        <v>2797</v>
      </c>
      <c r="U1821" s="5">
        <v>2807</v>
      </c>
      <c r="V1821" s="5">
        <v>11332200</v>
      </c>
      <c r="W1821" s="3">
        <v>2807</v>
      </c>
      <c r="X1821" s="19">
        <f t="shared" si="179"/>
        <v>-1.7100106875667973</v>
      </c>
      <c r="AF1821" s="51">
        <f t="shared" si="181"/>
        <v>-4.9979558914081963</v>
      </c>
      <c r="AG1821" s="51">
        <f t="shared" si="180"/>
        <v>8.5452195489322413</v>
      </c>
    </row>
    <row r="1822" spans="1:33">
      <c r="A1822" s="12">
        <v>40774</v>
      </c>
      <c r="B1822" s="14">
        <v>8771.7000000000007</v>
      </c>
      <c r="C1822" s="14">
        <v>8796.42</v>
      </c>
      <c r="D1822" s="14">
        <v>8707.4699999999993</v>
      </c>
      <c r="E1822" s="15">
        <v>8719.24</v>
      </c>
      <c r="F1822" s="19">
        <f t="shared" si="176"/>
        <v>-2.574995068377524</v>
      </c>
      <c r="G1822" s="19"/>
      <c r="H1822" s="19"/>
      <c r="I1822" s="19"/>
      <c r="J1822" s="19"/>
      <c r="K1822" s="19"/>
      <c r="L1822" s="19"/>
      <c r="M1822" s="19"/>
      <c r="N1822" s="51">
        <f t="shared" si="177"/>
        <v>-17.018419190507789</v>
      </c>
      <c r="O1822" s="51">
        <f t="shared" si="178"/>
        <v>43.774946342335745</v>
      </c>
      <c r="Q1822" s="12">
        <v>40774</v>
      </c>
      <c r="R1822" s="5">
        <v>2755</v>
      </c>
      <c r="S1822" s="5">
        <v>2775</v>
      </c>
      <c r="T1822" s="5">
        <v>2747</v>
      </c>
      <c r="U1822" s="5">
        <v>2768</v>
      </c>
      <c r="V1822" s="5">
        <v>10566200</v>
      </c>
      <c r="W1822" s="3">
        <v>2768</v>
      </c>
      <c r="X1822" s="19">
        <f t="shared" si="179"/>
        <v>-1.4089595375722543</v>
      </c>
      <c r="AF1822" s="51">
        <f t="shared" si="181"/>
        <v>-2.7954253813918868</v>
      </c>
      <c r="AG1822" s="51">
        <f t="shared" si="180"/>
        <v>3.9378926440445388</v>
      </c>
    </row>
    <row r="1823" spans="1:33">
      <c r="A1823" s="12">
        <v>40777</v>
      </c>
      <c r="B1823" s="14">
        <v>8686.91</v>
      </c>
      <c r="C1823" s="14">
        <v>8756.1</v>
      </c>
      <c r="D1823" s="14">
        <v>8619.2099999999991</v>
      </c>
      <c r="E1823" s="15">
        <v>8628.1299999999992</v>
      </c>
      <c r="F1823" s="19">
        <f t="shared" si="176"/>
        <v>-1.0559646180574538</v>
      </c>
      <c r="G1823" s="19"/>
      <c r="H1823" s="19"/>
      <c r="I1823" s="19"/>
      <c r="J1823" s="19"/>
      <c r="K1823" s="19"/>
      <c r="L1823" s="19"/>
      <c r="M1823" s="19"/>
      <c r="N1823" s="51">
        <f t="shared" si="177"/>
        <v>-1.1681729085440391</v>
      </c>
      <c r="O1823" s="51">
        <f t="shared" si="178"/>
        <v>1.2302957021980592</v>
      </c>
      <c r="Q1823" s="12">
        <v>40777</v>
      </c>
      <c r="R1823" s="5">
        <v>2725</v>
      </c>
      <c r="S1823" s="5">
        <v>2739</v>
      </c>
      <c r="T1823" s="5">
        <v>2696</v>
      </c>
      <c r="U1823" s="5">
        <v>2700</v>
      </c>
      <c r="V1823" s="5">
        <v>12160400</v>
      </c>
      <c r="W1823" s="3">
        <v>2700</v>
      </c>
      <c r="X1823" s="19">
        <f t="shared" si="179"/>
        <v>-2.5185185185185186</v>
      </c>
      <c r="AF1823" s="51">
        <f t="shared" si="181"/>
        <v>-15.969705259505306</v>
      </c>
      <c r="AG1823" s="51">
        <f t="shared" si="180"/>
        <v>40.215721780143276</v>
      </c>
    </row>
    <row r="1824" spans="1:33">
      <c r="A1824" s="12">
        <v>40778</v>
      </c>
      <c r="B1824" s="14">
        <v>8703.31</v>
      </c>
      <c r="C1824" s="14">
        <v>8747.41</v>
      </c>
      <c r="D1824" s="14">
        <v>8630.49</v>
      </c>
      <c r="E1824" s="15">
        <v>8733.01</v>
      </c>
      <c r="F1824" s="19">
        <f t="shared" si="176"/>
        <v>1.2009604935755371</v>
      </c>
      <c r="G1824" s="19"/>
      <c r="H1824" s="19"/>
      <c r="I1824" s="19"/>
      <c r="J1824" s="19"/>
      <c r="K1824" s="19"/>
      <c r="L1824" s="19"/>
      <c r="M1824" s="19"/>
      <c r="N1824" s="51">
        <f t="shared" si="177"/>
        <v>1.7442318154902576</v>
      </c>
      <c r="O1824" s="51">
        <f t="shared" si="178"/>
        <v>2.099611479475509</v>
      </c>
      <c r="Q1824" s="12">
        <v>40778</v>
      </c>
      <c r="R1824" s="5">
        <v>2730</v>
      </c>
      <c r="S1824" s="5">
        <v>2767</v>
      </c>
      <c r="T1824" s="5">
        <v>2702</v>
      </c>
      <c r="U1824" s="5">
        <v>2763</v>
      </c>
      <c r="V1824" s="5">
        <v>10556700</v>
      </c>
      <c r="W1824" s="3">
        <v>2763</v>
      </c>
      <c r="X1824" s="19">
        <f t="shared" si="179"/>
        <v>2.2801302931596092</v>
      </c>
      <c r="AF1824" s="51">
        <f t="shared" si="181"/>
        <v>11.858561391460231</v>
      </c>
      <c r="AG1824" s="51">
        <f t="shared" si="180"/>
        <v>27.042240758069887</v>
      </c>
    </row>
    <row r="1825" spans="1:33">
      <c r="A1825" s="12">
        <v>40779</v>
      </c>
      <c r="B1825" s="14">
        <v>8812.16</v>
      </c>
      <c r="C1825" s="14">
        <v>8825.27</v>
      </c>
      <c r="D1825" s="14">
        <v>8620.89</v>
      </c>
      <c r="E1825" s="15">
        <v>8639.61</v>
      </c>
      <c r="F1825" s="19">
        <f t="shared" si="176"/>
        <v>-1.0810673166960039</v>
      </c>
      <c r="G1825" s="19"/>
      <c r="H1825" s="19"/>
      <c r="I1825" s="19"/>
      <c r="J1825" s="19"/>
      <c r="K1825" s="19"/>
      <c r="L1825" s="19"/>
      <c r="M1825" s="19"/>
      <c r="N1825" s="51">
        <f t="shared" si="177"/>
        <v>-1.2537104533356638</v>
      </c>
      <c r="O1825" s="51">
        <f t="shared" si="178"/>
        <v>1.3518536023300434</v>
      </c>
      <c r="Q1825" s="12">
        <v>40779</v>
      </c>
      <c r="R1825" s="5">
        <v>2798</v>
      </c>
      <c r="S1825" s="5">
        <v>2805</v>
      </c>
      <c r="T1825" s="5">
        <v>2704</v>
      </c>
      <c r="U1825" s="5">
        <v>2718</v>
      </c>
      <c r="V1825" s="5">
        <v>10608500</v>
      </c>
      <c r="W1825" s="3">
        <v>2718</v>
      </c>
      <c r="X1825" s="19">
        <f t="shared" si="179"/>
        <v>-1.6556291390728477</v>
      </c>
      <c r="AF1825" s="51">
        <f t="shared" si="181"/>
        <v>-4.5360561920311433</v>
      </c>
      <c r="AG1825" s="51">
        <f t="shared" si="180"/>
        <v>7.508812062337519</v>
      </c>
    </row>
    <row r="1826" spans="1:33">
      <c r="A1826" s="12">
        <v>40780</v>
      </c>
      <c r="B1826" s="14">
        <v>8748.01</v>
      </c>
      <c r="C1826" s="14">
        <v>8849.94</v>
      </c>
      <c r="D1826" s="14">
        <v>8741.74</v>
      </c>
      <c r="E1826" s="15">
        <v>8772.36</v>
      </c>
      <c r="F1826" s="19">
        <f t="shared" si="176"/>
        <v>1.5132757889553095</v>
      </c>
      <c r="G1826" s="19"/>
      <c r="H1826" s="19"/>
      <c r="I1826" s="19"/>
      <c r="J1826" s="19"/>
      <c r="K1826" s="19"/>
      <c r="L1826" s="19"/>
      <c r="M1826" s="19"/>
      <c r="N1826" s="51">
        <f t="shared" si="177"/>
        <v>3.4845763922089383</v>
      </c>
      <c r="O1826" s="51">
        <f t="shared" si="178"/>
        <v>5.2828302173530215</v>
      </c>
      <c r="Q1826" s="12">
        <v>40780</v>
      </c>
      <c r="R1826" s="5">
        <v>2766</v>
      </c>
      <c r="S1826" s="5">
        <v>2800</v>
      </c>
      <c r="T1826" s="5">
        <v>2742</v>
      </c>
      <c r="U1826" s="5">
        <v>2764</v>
      </c>
      <c r="V1826" s="5">
        <v>11716300</v>
      </c>
      <c r="W1826" s="3">
        <v>2764</v>
      </c>
      <c r="X1826" s="19">
        <f t="shared" si="179"/>
        <v>1.6642547033285093</v>
      </c>
      <c r="AF1826" s="51">
        <f t="shared" si="181"/>
        <v>4.6117845604690633</v>
      </c>
      <c r="AG1826" s="51">
        <f t="shared" si="180"/>
        <v>7.6764191710464988</v>
      </c>
    </row>
    <row r="1827" spans="1:33">
      <c r="A1827" s="12">
        <v>40781</v>
      </c>
      <c r="B1827" s="14">
        <v>8746.77</v>
      </c>
      <c r="C1827" s="14">
        <v>8805.1</v>
      </c>
      <c r="D1827" s="14">
        <v>8742.4599999999991</v>
      </c>
      <c r="E1827" s="15">
        <v>8797.7800000000007</v>
      </c>
      <c r="F1827" s="19">
        <f t="shared" si="176"/>
        <v>0.28893652716935486</v>
      </c>
      <c r="G1827" s="19"/>
      <c r="H1827" s="19"/>
      <c r="I1827" s="19"/>
      <c r="J1827" s="19"/>
      <c r="K1827" s="19"/>
      <c r="L1827" s="19"/>
      <c r="M1827" s="19"/>
      <c r="N1827" s="51">
        <f t="shared" si="177"/>
        <v>2.4825967502467794E-2</v>
      </c>
      <c r="O1827" s="51">
        <f t="shared" si="178"/>
        <v>7.2422733069179646E-3</v>
      </c>
      <c r="Q1827" s="12">
        <v>40781</v>
      </c>
      <c r="R1827" s="5">
        <v>2765</v>
      </c>
      <c r="S1827" s="5">
        <v>2785</v>
      </c>
      <c r="T1827" s="5">
        <v>2737</v>
      </c>
      <c r="U1827" s="5">
        <v>2768</v>
      </c>
      <c r="V1827" s="5">
        <v>7809300</v>
      </c>
      <c r="W1827" s="3">
        <v>2768</v>
      </c>
      <c r="X1827" s="19">
        <f t="shared" si="179"/>
        <v>0.1445086705202312</v>
      </c>
      <c r="AF1827" s="51">
        <f t="shared" si="181"/>
        <v>3.0345474606375124E-3</v>
      </c>
      <c r="AG1827" s="51">
        <f t="shared" si="180"/>
        <v>4.393310641621837E-4</v>
      </c>
    </row>
    <row r="1828" spans="1:33">
      <c r="A1828" s="12">
        <v>40784</v>
      </c>
      <c r="B1828" s="14">
        <v>8802.25</v>
      </c>
      <c r="C1828" s="14">
        <v>8926.27</v>
      </c>
      <c r="D1828" s="14">
        <v>8751.2900000000009</v>
      </c>
      <c r="E1828" s="15">
        <v>8851.35</v>
      </c>
      <c r="F1828" s="19">
        <f t="shared" si="176"/>
        <v>0.60521841301044144</v>
      </c>
      <c r="G1828" s="19"/>
      <c r="H1828" s="19"/>
      <c r="I1828" s="19"/>
      <c r="J1828" s="19"/>
      <c r="K1828" s="19"/>
      <c r="L1828" s="19"/>
      <c r="M1828" s="19"/>
      <c r="N1828" s="51">
        <f t="shared" si="177"/>
        <v>0.22475968257049531</v>
      </c>
      <c r="O1828" s="51">
        <f t="shared" si="178"/>
        <v>0.13665469171462549</v>
      </c>
      <c r="Q1828" s="12">
        <v>40784</v>
      </c>
      <c r="R1828" s="5">
        <v>2750</v>
      </c>
      <c r="S1828" s="5">
        <v>2752</v>
      </c>
      <c r="T1828" s="5">
        <v>2697</v>
      </c>
      <c r="U1828" s="5">
        <v>2715</v>
      </c>
      <c r="V1828" s="5">
        <v>13692100</v>
      </c>
      <c r="W1828" s="3">
        <v>2715</v>
      </c>
      <c r="X1828" s="19">
        <f t="shared" si="179"/>
        <v>-1.9521178637200736</v>
      </c>
      <c r="AF1828" s="51">
        <f t="shared" si="181"/>
        <v>-7.4359996568910818</v>
      </c>
      <c r="AG1828" s="51">
        <f t="shared" si="180"/>
        <v>14.513956420825213</v>
      </c>
    </row>
    <row r="1829" spans="1:33">
      <c r="A1829" s="12">
        <v>40785</v>
      </c>
      <c r="B1829" s="14">
        <v>8958.5</v>
      </c>
      <c r="C1829" s="14">
        <v>8992.86</v>
      </c>
      <c r="D1829" s="14">
        <v>8935.85</v>
      </c>
      <c r="E1829" s="15">
        <v>8953.9</v>
      </c>
      <c r="F1829" s="19">
        <f t="shared" si="176"/>
        <v>1.1453109818068024</v>
      </c>
      <c r="G1829" s="19"/>
      <c r="H1829" s="19"/>
      <c r="I1829" s="19"/>
      <c r="J1829" s="19"/>
      <c r="K1829" s="19"/>
      <c r="L1829" s="19"/>
      <c r="M1829" s="19"/>
      <c r="N1829" s="51">
        <f t="shared" si="177"/>
        <v>1.5133339697577435</v>
      </c>
      <c r="O1829" s="51">
        <f t="shared" si="178"/>
        <v>1.7374529030070369</v>
      </c>
      <c r="Q1829" s="12">
        <v>40785</v>
      </c>
      <c r="R1829" s="5">
        <v>2764</v>
      </c>
      <c r="S1829" s="5">
        <v>2794</v>
      </c>
      <c r="T1829" s="5">
        <v>2716</v>
      </c>
      <c r="U1829" s="5">
        <v>2721</v>
      </c>
      <c r="V1829" s="5">
        <v>12540500</v>
      </c>
      <c r="W1829" s="3">
        <v>2721</v>
      </c>
      <c r="X1829" s="19">
        <f t="shared" si="179"/>
        <v>0.22050716648291069</v>
      </c>
      <c r="AF1829" s="51">
        <f t="shared" si="181"/>
        <v>1.0760921648560984E-2</v>
      </c>
      <c r="AG1829" s="51">
        <f t="shared" si="180"/>
        <v>2.375742092119193E-3</v>
      </c>
    </row>
    <row r="1830" spans="1:33">
      <c r="A1830" s="12">
        <v>40786</v>
      </c>
      <c r="B1830" s="14">
        <v>8938.31</v>
      </c>
      <c r="C1830" s="14">
        <v>8967.7999999999993</v>
      </c>
      <c r="D1830" s="14">
        <v>8905.52</v>
      </c>
      <c r="E1830" s="15">
        <v>8955.2000000000007</v>
      </c>
      <c r="F1830" s="19">
        <f t="shared" si="176"/>
        <v>1.4516705377893194E-2</v>
      </c>
      <c r="G1830" s="19"/>
      <c r="H1830" s="19"/>
      <c r="I1830" s="19"/>
      <c r="J1830" s="19"/>
      <c r="K1830" s="19"/>
      <c r="L1830" s="19"/>
      <c r="M1830" s="19"/>
      <c r="N1830" s="51">
        <f t="shared" si="177"/>
        <v>5.1793986126098455E-6</v>
      </c>
      <c r="O1830" s="51">
        <f t="shared" si="178"/>
        <v>8.9613295397033639E-8</v>
      </c>
      <c r="Q1830" s="12">
        <v>40786</v>
      </c>
      <c r="R1830" s="5">
        <v>2716</v>
      </c>
      <c r="S1830" s="5">
        <v>2747</v>
      </c>
      <c r="T1830" s="5">
        <v>2700</v>
      </c>
      <c r="U1830" s="5">
        <v>2734</v>
      </c>
      <c r="V1830" s="5">
        <v>9645000</v>
      </c>
      <c r="W1830" s="3">
        <v>2734</v>
      </c>
      <c r="X1830" s="19">
        <f t="shared" si="179"/>
        <v>0.47549378200438919</v>
      </c>
      <c r="AF1830" s="51">
        <f t="shared" si="181"/>
        <v>0.10768819624611439</v>
      </c>
      <c r="AG1830" s="51">
        <f t="shared" si="180"/>
        <v>5.1233906367402271E-2</v>
      </c>
    </row>
    <row r="1831" spans="1:33">
      <c r="A1831" s="12">
        <v>40787</v>
      </c>
      <c r="B1831" s="14">
        <v>9017.01</v>
      </c>
      <c r="C1831" s="14">
        <v>9098.15</v>
      </c>
      <c r="D1831" s="14">
        <v>8998.01</v>
      </c>
      <c r="E1831" s="15">
        <v>9060.7999999999993</v>
      </c>
      <c r="F1831" s="19">
        <f t="shared" si="176"/>
        <v>1.1654600035316809</v>
      </c>
      <c r="G1831" s="19"/>
      <c r="H1831" s="19"/>
      <c r="I1831" s="19"/>
      <c r="J1831" s="19"/>
      <c r="K1831" s="19"/>
      <c r="L1831" s="19"/>
      <c r="M1831" s="19"/>
      <c r="N1831" s="51">
        <f t="shared" si="177"/>
        <v>1.5944172464761599</v>
      </c>
      <c r="O1831" s="51">
        <f t="shared" si="178"/>
        <v>1.8626702485030202</v>
      </c>
      <c r="Q1831" s="12">
        <v>40787</v>
      </c>
      <c r="R1831" s="5">
        <v>2740</v>
      </c>
      <c r="S1831" s="5">
        <v>2780</v>
      </c>
      <c r="T1831" s="5">
        <v>2683</v>
      </c>
      <c r="U1831" s="5">
        <v>2754</v>
      </c>
      <c r="V1831" s="5">
        <v>24941100</v>
      </c>
      <c r="W1831" s="3">
        <v>2754</v>
      </c>
      <c r="X1831" s="19">
        <f t="shared" si="179"/>
        <v>0.72621641249092228</v>
      </c>
      <c r="AF1831" s="51">
        <f t="shared" si="181"/>
        <v>0.38342333356389618</v>
      </c>
      <c r="AG1831" s="51">
        <f t="shared" si="180"/>
        <v>0.27855099767371178</v>
      </c>
    </row>
    <row r="1832" spans="1:33">
      <c r="A1832" s="12">
        <v>40788</v>
      </c>
      <c r="B1832" s="14">
        <v>8980.56</v>
      </c>
      <c r="C1832" s="14">
        <v>9014.27</v>
      </c>
      <c r="D1832" s="14">
        <v>8914.65</v>
      </c>
      <c r="E1832" s="15">
        <v>8950.74</v>
      </c>
      <c r="F1832" s="19">
        <f t="shared" si="176"/>
        <v>-1.2296190035684142</v>
      </c>
      <c r="G1832" s="19"/>
      <c r="H1832" s="19"/>
      <c r="I1832" s="19"/>
      <c r="J1832" s="19"/>
      <c r="K1832" s="19"/>
      <c r="L1832" s="19"/>
      <c r="M1832" s="19"/>
      <c r="N1832" s="51">
        <f t="shared" si="177"/>
        <v>-1.846533691632561</v>
      </c>
      <c r="O1832" s="51">
        <f t="shared" si="178"/>
        <v>2.2653900126853426</v>
      </c>
      <c r="Q1832" s="12">
        <v>40788</v>
      </c>
      <c r="R1832" s="5">
        <v>2734</v>
      </c>
      <c r="S1832" s="5">
        <v>2745</v>
      </c>
      <c r="T1832" s="5">
        <v>2701</v>
      </c>
      <c r="U1832" s="5">
        <v>2711</v>
      </c>
      <c r="V1832" s="5">
        <v>10876200</v>
      </c>
      <c r="W1832" s="3">
        <v>2711</v>
      </c>
      <c r="X1832" s="19">
        <f t="shared" si="179"/>
        <v>-1.5861305791220952</v>
      </c>
      <c r="AF1832" s="51">
        <f t="shared" si="181"/>
        <v>-3.9883826679907548</v>
      </c>
      <c r="AG1832" s="51">
        <f t="shared" si="180"/>
        <v>6.3250276310194016</v>
      </c>
    </row>
    <row r="1833" spans="1:33">
      <c r="A1833" s="12">
        <v>40791</v>
      </c>
      <c r="B1833" s="14">
        <v>8828.4599999999991</v>
      </c>
      <c r="C1833" s="14">
        <v>8842.56</v>
      </c>
      <c r="D1833" s="14">
        <v>8757.18</v>
      </c>
      <c r="E1833" s="15">
        <v>8784.4599999999991</v>
      </c>
      <c r="F1833" s="19">
        <f t="shared" si="176"/>
        <v>-1.8928881228897469</v>
      </c>
      <c r="G1833" s="19"/>
      <c r="H1833" s="19"/>
      <c r="I1833" s="19"/>
      <c r="J1833" s="19"/>
      <c r="K1833" s="19"/>
      <c r="L1833" s="19"/>
      <c r="M1833" s="19"/>
      <c r="N1833" s="51">
        <f t="shared" si="177"/>
        <v>-6.7523723629777512</v>
      </c>
      <c r="O1833" s="51">
        <f t="shared" si="178"/>
        <v>12.76267896043689</v>
      </c>
      <c r="Q1833" s="12">
        <v>40791</v>
      </c>
      <c r="R1833" s="5">
        <v>2680</v>
      </c>
      <c r="S1833" s="5">
        <v>2685</v>
      </c>
      <c r="T1833" s="5">
        <v>2626</v>
      </c>
      <c r="U1833" s="5">
        <v>2640</v>
      </c>
      <c r="V1833" s="5">
        <v>10775300</v>
      </c>
      <c r="W1833" s="3">
        <v>2640</v>
      </c>
      <c r="X1833" s="19">
        <f t="shared" si="179"/>
        <v>-2.6893939393939394</v>
      </c>
      <c r="AF1833" s="51">
        <f t="shared" si="181"/>
        <v>-19.446145182372536</v>
      </c>
      <c r="AG1833" s="51">
        <f t="shared" si="180"/>
        <v>52.293137364040049</v>
      </c>
    </row>
    <row r="1834" spans="1:33">
      <c r="A1834" s="12">
        <v>40792</v>
      </c>
      <c r="B1834" s="14">
        <v>8687.11</v>
      </c>
      <c r="C1834" s="14">
        <v>8709.92</v>
      </c>
      <c r="D1834" s="14">
        <v>8588.34</v>
      </c>
      <c r="E1834" s="15">
        <v>8590.57</v>
      </c>
      <c r="F1834" s="19">
        <f t="shared" si="176"/>
        <v>-2.2570097211244358</v>
      </c>
      <c r="G1834" s="19"/>
      <c r="H1834" s="19"/>
      <c r="I1834" s="19"/>
      <c r="J1834" s="19"/>
      <c r="K1834" s="19"/>
      <c r="L1834" s="19"/>
      <c r="M1834" s="19"/>
      <c r="N1834" s="51">
        <f t="shared" si="177"/>
        <v>-11.454905952717207</v>
      </c>
      <c r="O1834" s="51">
        <f t="shared" si="178"/>
        <v>25.821930260246273</v>
      </c>
      <c r="Q1834" s="12">
        <v>40792</v>
      </c>
      <c r="R1834" s="5">
        <v>2623</v>
      </c>
      <c r="S1834" s="5">
        <v>2638</v>
      </c>
      <c r="T1834" s="5">
        <v>2602</v>
      </c>
      <c r="U1834" s="5">
        <v>2605</v>
      </c>
      <c r="V1834" s="5">
        <v>8602400</v>
      </c>
      <c r="W1834" s="3">
        <v>2605</v>
      </c>
      <c r="X1834" s="19">
        <f t="shared" si="179"/>
        <v>-1.3435700575815739</v>
      </c>
      <c r="AF1834" s="51">
        <f t="shared" si="181"/>
        <v>-2.4239364870273503</v>
      </c>
      <c r="AG1834" s="51">
        <f t="shared" si="180"/>
        <v>3.2560793607019121</v>
      </c>
    </row>
    <row r="1835" spans="1:33">
      <c r="A1835" s="12">
        <v>40793</v>
      </c>
      <c r="B1835" s="14">
        <v>8723.0499999999993</v>
      </c>
      <c r="C1835" s="14">
        <v>8773.26</v>
      </c>
      <c r="D1835" s="14">
        <v>8702.7800000000007</v>
      </c>
      <c r="E1835" s="15">
        <v>8763.41</v>
      </c>
      <c r="F1835" s="19">
        <f t="shared" si="176"/>
        <v>1.9722916079471364</v>
      </c>
      <c r="G1835" s="19"/>
      <c r="H1835" s="19"/>
      <c r="I1835" s="19"/>
      <c r="J1835" s="19"/>
      <c r="K1835" s="19"/>
      <c r="L1835" s="19"/>
      <c r="M1835" s="19"/>
      <c r="N1835" s="51">
        <f t="shared" si="177"/>
        <v>7.7046328243911963</v>
      </c>
      <c r="O1835" s="51">
        <f t="shared" si="178"/>
        <v>15.217241353341535</v>
      </c>
      <c r="Q1835" s="12">
        <v>40793</v>
      </c>
      <c r="R1835" s="5">
        <v>2655</v>
      </c>
      <c r="S1835" s="5">
        <v>2692</v>
      </c>
      <c r="T1835" s="5">
        <v>2631</v>
      </c>
      <c r="U1835" s="5">
        <v>2680</v>
      </c>
      <c r="V1835" s="5">
        <v>9070600</v>
      </c>
      <c r="W1835" s="3">
        <v>2680</v>
      </c>
      <c r="X1835" s="19">
        <f t="shared" si="179"/>
        <v>2.7985074626865671</v>
      </c>
      <c r="AF1835" s="51">
        <f t="shared" si="181"/>
        <v>21.923206723619987</v>
      </c>
      <c r="AG1835" s="51">
        <f t="shared" si="180"/>
        <v>61.35812860759588</v>
      </c>
    </row>
    <row r="1836" spans="1:33">
      <c r="A1836" s="12">
        <v>40794</v>
      </c>
      <c r="B1836" s="14">
        <v>8863.24</v>
      </c>
      <c r="C1836" s="14">
        <v>8876.49</v>
      </c>
      <c r="D1836" s="14">
        <v>8757.58</v>
      </c>
      <c r="E1836" s="15">
        <v>8793.1200000000008</v>
      </c>
      <c r="F1836" s="19">
        <f t="shared" si="176"/>
        <v>0.33787779536729784</v>
      </c>
      <c r="G1836" s="19"/>
      <c r="H1836" s="19"/>
      <c r="I1836" s="19"/>
      <c r="J1836" s="19"/>
      <c r="K1836" s="19"/>
      <c r="L1836" s="19"/>
      <c r="M1836" s="19"/>
      <c r="N1836" s="51">
        <f t="shared" si="177"/>
        <v>3.9534364057895129E-2</v>
      </c>
      <c r="O1836" s="51">
        <f t="shared" si="178"/>
        <v>1.3467893587539229E-2</v>
      </c>
      <c r="Q1836" s="12">
        <v>40794</v>
      </c>
      <c r="R1836" s="5">
        <v>2707</v>
      </c>
      <c r="S1836" s="5">
        <v>2727</v>
      </c>
      <c r="T1836" s="5">
        <v>2676</v>
      </c>
      <c r="U1836" s="5">
        <v>2700</v>
      </c>
      <c r="V1836" s="5">
        <v>5670400</v>
      </c>
      <c r="W1836" s="3">
        <v>2700</v>
      </c>
      <c r="X1836" s="19">
        <f t="shared" si="179"/>
        <v>0.74074074074074081</v>
      </c>
      <c r="AF1836" s="51">
        <f t="shared" si="181"/>
        <v>0.40688308613806029</v>
      </c>
      <c r="AG1836" s="51">
        <f t="shared" si="180"/>
        <v>0.30150384099746724</v>
      </c>
    </row>
    <row r="1837" spans="1:33">
      <c r="A1837" s="12">
        <v>40795</v>
      </c>
      <c r="B1837" s="14">
        <v>8739.49</v>
      </c>
      <c r="C1837" s="14">
        <v>8803.75</v>
      </c>
      <c r="D1837" s="14">
        <v>8726.25</v>
      </c>
      <c r="E1837" s="15">
        <v>8737.66</v>
      </c>
      <c r="F1837" s="19">
        <f t="shared" si="176"/>
        <v>-0.63472371321384613</v>
      </c>
      <c r="G1837" s="19"/>
      <c r="H1837" s="19"/>
      <c r="I1837" s="19"/>
      <c r="J1837" s="19"/>
      <c r="K1837" s="19"/>
      <c r="L1837" s="19"/>
      <c r="M1837" s="19"/>
      <c r="N1837" s="51">
        <f t="shared" si="177"/>
        <v>-0.25236233643708822</v>
      </c>
      <c r="O1837" s="51">
        <f t="shared" si="178"/>
        <v>0.15947748792886271</v>
      </c>
      <c r="Q1837" s="12">
        <v>40795</v>
      </c>
      <c r="R1837" s="5">
        <v>2680</v>
      </c>
      <c r="S1837" s="5">
        <v>2701</v>
      </c>
      <c r="T1837" s="5">
        <v>2665</v>
      </c>
      <c r="U1837" s="5">
        <v>2680</v>
      </c>
      <c r="V1837" s="5">
        <v>9721200</v>
      </c>
      <c r="W1837" s="3">
        <v>2680</v>
      </c>
      <c r="X1837" s="19">
        <f t="shared" si="179"/>
        <v>-0.74626865671641784</v>
      </c>
      <c r="AF1837" s="51">
        <f t="shared" si="181"/>
        <v>-0.41516237008033646</v>
      </c>
      <c r="AG1837" s="51">
        <f t="shared" si="180"/>
        <v>0.30971148468872922</v>
      </c>
    </row>
    <row r="1838" spans="1:33">
      <c r="A1838" s="12">
        <v>40798</v>
      </c>
      <c r="B1838" s="14">
        <v>8578.7099999999991</v>
      </c>
      <c r="C1838" s="14">
        <v>8584.0499999999993</v>
      </c>
      <c r="D1838" s="14">
        <v>8520.9699999999993</v>
      </c>
      <c r="E1838" s="15">
        <v>8535.67</v>
      </c>
      <c r="F1838" s="19">
        <f t="shared" si="176"/>
        <v>-2.366422319513287</v>
      </c>
      <c r="G1838" s="19"/>
      <c r="H1838" s="19"/>
      <c r="I1838" s="19"/>
      <c r="J1838" s="19"/>
      <c r="K1838" s="19"/>
      <c r="L1838" s="19"/>
      <c r="M1838" s="19"/>
      <c r="N1838" s="51">
        <f t="shared" si="177"/>
        <v>-13.205122157287009</v>
      </c>
      <c r="O1838" s="51">
        <f t="shared" si="178"/>
        <v>31.21211733034178</v>
      </c>
      <c r="Q1838" s="12">
        <v>40798</v>
      </c>
      <c r="R1838" s="5">
        <v>2604</v>
      </c>
      <c r="S1838" s="5">
        <v>2635</v>
      </c>
      <c r="T1838" s="5">
        <v>2603</v>
      </c>
      <c r="U1838" s="5">
        <v>2625</v>
      </c>
      <c r="V1838" s="5">
        <v>7149900</v>
      </c>
      <c r="W1838" s="3">
        <v>2625</v>
      </c>
      <c r="X1838" s="19">
        <f t="shared" si="179"/>
        <v>-2.0952380952380953</v>
      </c>
      <c r="AF1838" s="51">
        <f t="shared" si="181"/>
        <v>-9.1946162852878661</v>
      </c>
      <c r="AG1838" s="51">
        <f t="shared" si="180"/>
        <v>19.262448014439968</v>
      </c>
    </row>
    <row r="1839" spans="1:33">
      <c r="A1839" s="12">
        <v>40799</v>
      </c>
      <c r="B1839" s="14">
        <v>8588.74</v>
      </c>
      <c r="C1839" s="14">
        <v>8635.8799999999992</v>
      </c>
      <c r="D1839" s="14">
        <v>8549.06</v>
      </c>
      <c r="E1839" s="15">
        <v>8616.5499999999993</v>
      </c>
      <c r="F1839" s="19">
        <f t="shared" si="176"/>
        <v>0.93865874392882531</v>
      </c>
      <c r="G1839" s="19"/>
      <c r="H1839" s="19"/>
      <c r="I1839" s="19"/>
      <c r="J1839" s="19"/>
      <c r="K1839" s="19"/>
      <c r="L1839" s="19"/>
      <c r="M1839" s="19"/>
      <c r="N1839" s="51">
        <f t="shared" si="177"/>
        <v>0.8344174022838442</v>
      </c>
      <c r="O1839" s="51">
        <f t="shared" si="178"/>
        <v>0.78555718281213383</v>
      </c>
      <c r="Q1839" s="12">
        <v>40799</v>
      </c>
      <c r="R1839" s="5">
        <v>2620</v>
      </c>
      <c r="S1839" s="5">
        <v>2669</v>
      </c>
      <c r="T1839" s="5">
        <v>2603</v>
      </c>
      <c r="U1839" s="5">
        <v>2649</v>
      </c>
      <c r="V1839" s="5">
        <v>6800700</v>
      </c>
      <c r="W1839" s="3">
        <v>2649</v>
      </c>
      <c r="X1839" s="19">
        <f t="shared" si="179"/>
        <v>0.90600226500566261</v>
      </c>
      <c r="AF1839" s="51">
        <f t="shared" si="181"/>
        <v>0.74434264596063737</v>
      </c>
      <c r="AG1839" s="51">
        <f t="shared" si="180"/>
        <v>0.67457545646957462</v>
      </c>
    </row>
    <row r="1840" spans="1:33">
      <c r="A1840" s="12">
        <v>40800</v>
      </c>
      <c r="B1840" s="14">
        <v>8623.5499999999993</v>
      </c>
      <c r="C1840" s="14">
        <v>8671.24</v>
      </c>
      <c r="D1840" s="14">
        <v>8499.34</v>
      </c>
      <c r="E1840" s="15">
        <v>8518.57</v>
      </c>
      <c r="F1840" s="19">
        <f t="shared" si="176"/>
        <v>-1.1501930488333085</v>
      </c>
      <c r="G1840" s="19"/>
      <c r="H1840" s="19"/>
      <c r="I1840" s="19"/>
      <c r="J1840" s="19"/>
      <c r="K1840" s="19"/>
      <c r="L1840" s="19"/>
      <c r="M1840" s="19"/>
      <c r="N1840" s="51">
        <f t="shared" si="177"/>
        <v>-1.510613933345482</v>
      </c>
      <c r="O1840" s="51">
        <f t="shared" si="178"/>
        <v>1.733290333059005</v>
      </c>
      <c r="Q1840" s="12">
        <v>40800</v>
      </c>
      <c r="R1840" s="5">
        <v>2631</v>
      </c>
      <c r="S1840" s="5">
        <v>2657</v>
      </c>
      <c r="T1840" s="5">
        <v>2612</v>
      </c>
      <c r="U1840" s="5">
        <v>2634</v>
      </c>
      <c r="V1840" s="5">
        <v>5568300</v>
      </c>
      <c r="W1840" s="3">
        <v>2634</v>
      </c>
      <c r="X1840" s="19">
        <f t="shared" si="179"/>
        <v>-0.56947608200455579</v>
      </c>
      <c r="AF1840" s="51">
        <f t="shared" si="181"/>
        <v>-0.18442238601422853</v>
      </c>
      <c r="AG1840" s="51">
        <f t="shared" si="180"/>
        <v>0.10497474992051942</v>
      </c>
    </row>
    <row r="1841" spans="1:33">
      <c r="A1841" s="12">
        <v>40801</v>
      </c>
      <c r="B1841" s="14">
        <v>8645.3799999999992</v>
      </c>
      <c r="C1841" s="14">
        <v>8695.9500000000007</v>
      </c>
      <c r="D1841" s="14">
        <v>8634.02</v>
      </c>
      <c r="E1841" s="15">
        <v>8668.86</v>
      </c>
      <c r="F1841" s="19">
        <f t="shared" si="176"/>
        <v>1.7336766310679936</v>
      </c>
      <c r="G1841" s="19"/>
      <c r="H1841" s="19"/>
      <c r="I1841" s="19"/>
      <c r="J1841" s="19"/>
      <c r="K1841" s="19"/>
      <c r="L1841" s="19"/>
      <c r="M1841" s="19"/>
      <c r="N1841" s="51">
        <f t="shared" si="177"/>
        <v>5.2359525265216567</v>
      </c>
      <c r="O1841" s="51">
        <f t="shared" si="178"/>
        <v>9.0920315404274223</v>
      </c>
      <c r="Q1841" s="12">
        <v>40801</v>
      </c>
      <c r="R1841" s="5">
        <v>2680</v>
      </c>
      <c r="S1841" s="5">
        <v>2700</v>
      </c>
      <c r="T1841" s="5">
        <v>2665</v>
      </c>
      <c r="U1841" s="5">
        <v>2690</v>
      </c>
      <c r="V1841" s="5">
        <v>7472500</v>
      </c>
      <c r="W1841" s="3">
        <v>2690</v>
      </c>
      <c r="X1841" s="19">
        <f t="shared" si="179"/>
        <v>2.0817843866171004</v>
      </c>
      <c r="AF1841" s="51">
        <f t="shared" si="181"/>
        <v>9.0255739995491506</v>
      </c>
      <c r="AG1841" s="51">
        <f t="shared" si="180"/>
        <v>18.791716060965946</v>
      </c>
    </row>
    <row r="1842" spans="1:33">
      <c r="A1842" s="12">
        <v>40802</v>
      </c>
      <c r="B1842" s="14">
        <v>8785.2800000000007</v>
      </c>
      <c r="C1842" s="14">
        <v>8864.16</v>
      </c>
      <c r="D1842" s="14">
        <v>8774.16</v>
      </c>
      <c r="E1842" s="15">
        <v>8864.16</v>
      </c>
      <c r="F1842" s="19">
        <f t="shared" si="176"/>
        <v>2.2032544538907159</v>
      </c>
      <c r="G1842" s="19"/>
      <c r="H1842" s="19"/>
      <c r="I1842" s="19"/>
      <c r="J1842" s="19"/>
      <c r="K1842" s="19"/>
      <c r="L1842" s="19"/>
      <c r="M1842" s="19"/>
      <c r="N1842" s="51">
        <f t="shared" si="177"/>
        <v>10.735936268506936</v>
      </c>
      <c r="O1842" s="51">
        <f t="shared" si="178"/>
        <v>23.683900779015815</v>
      </c>
      <c r="Q1842" s="12">
        <v>40802</v>
      </c>
      <c r="R1842" s="5">
        <v>2730</v>
      </c>
      <c r="S1842" s="5">
        <v>2741</v>
      </c>
      <c r="T1842" s="5">
        <v>2716</v>
      </c>
      <c r="U1842" s="5">
        <v>2734</v>
      </c>
      <c r="V1842" s="5">
        <v>7574800</v>
      </c>
      <c r="W1842" s="3">
        <v>2734</v>
      </c>
      <c r="X1842" s="19">
        <f t="shared" si="179"/>
        <v>1.6093635698610096</v>
      </c>
      <c r="AF1842" s="51">
        <f t="shared" si="181"/>
        <v>4.1704150602838146</v>
      </c>
      <c r="AG1842" s="51">
        <f t="shared" si="180"/>
        <v>6.7128308970076223</v>
      </c>
    </row>
    <row r="1843" spans="1:33">
      <c r="A1843" s="12">
        <v>40806</v>
      </c>
      <c r="B1843" s="14">
        <v>8763.61</v>
      </c>
      <c r="C1843" s="14">
        <v>8771.7199999999993</v>
      </c>
      <c r="D1843" s="14">
        <v>8704.23</v>
      </c>
      <c r="E1843" s="15">
        <v>8721.24</v>
      </c>
      <c r="F1843" s="19">
        <f t="shared" si="176"/>
        <v>-1.6387577913232532</v>
      </c>
      <c r="G1843" s="19"/>
      <c r="H1843" s="19"/>
      <c r="I1843" s="19"/>
      <c r="J1843" s="19"/>
      <c r="K1843" s="19"/>
      <c r="L1843" s="19"/>
      <c r="M1843" s="19"/>
      <c r="N1843" s="51">
        <f t="shared" si="177"/>
        <v>-4.3785276445183801</v>
      </c>
      <c r="O1843" s="51">
        <f t="shared" si="178"/>
        <v>7.1631513599157746</v>
      </c>
      <c r="Q1843" s="12">
        <v>40806</v>
      </c>
      <c r="R1843" s="5">
        <v>2725</v>
      </c>
      <c r="S1843" s="5">
        <v>2730</v>
      </c>
      <c r="T1843" s="5">
        <v>2672</v>
      </c>
      <c r="U1843" s="5">
        <v>2685</v>
      </c>
      <c r="V1843" s="5">
        <v>5578200</v>
      </c>
      <c r="W1843" s="3">
        <v>2685</v>
      </c>
      <c r="X1843" s="19">
        <f t="shared" si="179"/>
        <v>-1.824953445065177</v>
      </c>
      <c r="AF1843" s="51">
        <f t="shared" si="181"/>
        <v>-6.0752501932209286</v>
      </c>
      <c r="AG1843" s="51">
        <f t="shared" si="180"/>
        <v>11.085421831393585</v>
      </c>
    </row>
    <row r="1844" spans="1:33">
      <c r="A1844" s="12">
        <v>40807</v>
      </c>
      <c r="B1844" s="5">
        <v>8717</v>
      </c>
      <c r="C1844" s="14">
        <v>8771.6200000000008</v>
      </c>
      <c r="D1844" s="14">
        <v>8707.16</v>
      </c>
      <c r="E1844" s="15">
        <v>8741.16</v>
      </c>
      <c r="F1844" s="19">
        <f t="shared" si="176"/>
        <v>0.22788737421577998</v>
      </c>
      <c r="G1844" s="19"/>
      <c r="H1844" s="19"/>
      <c r="I1844" s="19"/>
      <c r="J1844" s="19"/>
      <c r="K1844" s="19"/>
      <c r="L1844" s="19"/>
      <c r="M1844" s="19"/>
      <c r="N1844" s="51">
        <f t="shared" si="177"/>
        <v>1.2274044739747351E-2</v>
      </c>
      <c r="O1844" s="51">
        <f t="shared" si="178"/>
        <v>2.8312850949229352E-3</v>
      </c>
      <c r="Q1844" s="12">
        <v>40807</v>
      </c>
      <c r="R1844" s="5">
        <v>2685</v>
      </c>
      <c r="S1844" s="5">
        <v>2708</v>
      </c>
      <c r="T1844" s="5">
        <v>2663</v>
      </c>
      <c r="U1844" s="5">
        <v>2672</v>
      </c>
      <c r="V1844" s="5">
        <v>6660000</v>
      </c>
      <c r="W1844" s="3">
        <v>2672</v>
      </c>
      <c r="X1844" s="19">
        <f t="shared" si="179"/>
        <v>-0.48652694610778446</v>
      </c>
      <c r="AF1844" s="51">
        <f t="shared" si="181"/>
        <v>-0.11497498334716055</v>
      </c>
      <c r="AG1844" s="51">
        <f t="shared" si="180"/>
        <v>5.5907637484360076E-2</v>
      </c>
    </row>
    <row r="1845" spans="1:33">
      <c r="A1845" s="12">
        <v>40808</v>
      </c>
      <c r="B1845" s="14">
        <v>8643.02</v>
      </c>
      <c r="C1845" s="14">
        <v>8643.02</v>
      </c>
      <c r="D1845" s="14">
        <v>8545.4599999999991</v>
      </c>
      <c r="E1845" s="15">
        <v>8560.26</v>
      </c>
      <c r="F1845" s="19">
        <f t="shared" si="176"/>
        <v>-2.1132535694009249</v>
      </c>
      <c r="G1845" s="19"/>
      <c r="H1845" s="19"/>
      <c r="I1845" s="19"/>
      <c r="J1845" s="19"/>
      <c r="K1845" s="19"/>
      <c r="L1845" s="19"/>
      <c r="M1845" s="19"/>
      <c r="N1845" s="51">
        <f t="shared" si="177"/>
        <v>-9.4001885077504088</v>
      </c>
      <c r="O1845" s="51">
        <f t="shared" si="178"/>
        <v>19.838800819302204</v>
      </c>
      <c r="Q1845" s="12">
        <v>40808</v>
      </c>
      <c r="R1845" s="5">
        <v>2634</v>
      </c>
      <c r="S1845" s="5">
        <v>2640</v>
      </c>
      <c r="T1845" s="5">
        <v>2607</v>
      </c>
      <c r="U1845" s="5">
        <v>2628</v>
      </c>
      <c r="V1845" s="5">
        <v>6702100</v>
      </c>
      <c r="W1845" s="3">
        <v>2628</v>
      </c>
      <c r="X1845" s="19">
        <f t="shared" si="179"/>
        <v>-1.6742770167427701</v>
      </c>
      <c r="AF1845" s="51">
        <f t="shared" si="181"/>
        <v>-4.6910875268782242</v>
      </c>
      <c r="AG1845" s="51">
        <f t="shared" si="180"/>
        <v>7.8529237670765299</v>
      </c>
    </row>
    <row r="1846" spans="1:33">
      <c r="A1846" s="12">
        <v>40812</v>
      </c>
      <c r="B1846" s="14">
        <v>8547.6200000000008</v>
      </c>
      <c r="C1846" s="14">
        <v>8556.66</v>
      </c>
      <c r="D1846" s="14">
        <v>8359.7000000000007</v>
      </c>
      <c r="E1846" s="15">
        <v>8374.1299999999992</v>
      </c>
      <c r="F1846" s="19">
        <f t="shared" si="176"/>
        <v>-2.2226786543796315</v>
      </c>
      <c r="G1846" s="19"/>
      <c r="H1846" s="19"/>
      <c r="I1846" s="19"/>
      <c r="J1846" s="19"/>
      <c r="K1846" s="19"/>
      <c r="L1846" s="19"/>
      <c r="M1846" s="19"/>
      <c r="N1846" s="51">
        <f t="shared" si="177"/>
        <v>-10.939473260573278</v>
      </c>
      <c r="O1846" s="51">
        <f t="shared" si="178"/>
        <v>24.284465443115192</v>
      </c>
      <c r="Q1846" s="12">
        <v>40812</v>
      </c>
      <c r="R1846" s="5">
        <v>2630</v>
      </c>
      <c r="S1846" s="5">
        <v>2633</v>
      </c>
      <c r="T1846" s="5">
        <v>2562</v>
      </c>
      <c r="U1846" s="5">
        <v>2583</v>
      </c>
      <c r="V1846" s="5">
        <v>9580600</v>
      </c>
      <c r="W1846" s="3">
        <v>2583</v>
      </c>
      <c r="X1846" s="19">
        <f t="shared" si="179"/>
        <v>-1.7421602787456445</v>
      </c>
      <c r="AF1846" s="51">
        <f t="shared" si="181"/>
        <v>-5.2852317284752202</v>
      </c>
      <c r="AG1846" s="51">
        <f t="shared" si="180"/>
        <v>9.2063054081285038</v>
      </c>
    </row>
    <row r="1847" spans="1:33">
      <c r="A1847" s="12">
        <v>40813</v>
      </c>
      <c r="B1847" s="14">
        <v>8496.33</v>
      </c>
      <c r="C1847" s="14">
        <v>8609.9500000000007</v>
      </c>
      <c r="D1847" s="14">
        <v>8479.0499999999993</v>
      </c>
      <c r="E1847" s="15">
        <v>8609.9500000000007</v>
      </c>
      <c r="F1847" s="19">
        <f t="shared" si="176"/>
        <v>2.7389241517082157</v>
      </c>
      <c r="G1847" s="19"/>
      <c r="H1847" s="19"/>
      <c r="I1847" s="19"/>
      <c r="J1847" s="19"/>
      <c r="K1847" s="19"/>
      <c r="L1847" s="19"/>
      <c r="M1847" s="19"/>
      <c r="N1847" s="51">
        <f t="shared" si="177"/>
        <v>20.609346672347357</v>
      </c>
      <c r="O1847" s="51">
        <f t="shared" si="178"/>
        <v>56.504837830458996</v>
      </c>
      <c r="Q1847" s="12">
        <v>40813</v>
      </c>
      <c r="R1847" s="5">
        <v>2616</v>
      </c>
      <c r="S1847" s="5">
        <v>2660</v>
      </c>
      <c r="T1847" s="5">
        <v>2596</v>
      </c>
      <c r="U1847" s="5">
        <v>2660</v>
      </c>
      <c r="V1847" s="5">
        <v>7551000</v>
      </c>
      <c r="W1847" s="3">
        <v>2660</v>
      </c>
      <c r="X1847" s="19">
        <f t="shared" si="179"/>
        <v>2.8947368421052633</v>
      </c>
      <c r="AF1847" s="51">
        <f t="shared" si="181"/>
        <v>24.263184035520958</v>
      </c>
      <c r="AG1847" s="51">
        <f t="shared" si="180"/>
        <v>70.242030360596758</v>
      </c>
    </row>
    <row r="1848" spans="1:33">
      <c r="A1848" s="12">
        <v>40814</v>
      </c>
      <c r="B1848" s="14">
        <v>8607.92</v>
      </c>
      <c r="C1848" s="14">
        <v>8665.5400000000009</v>
      </c>
      <c r="D1848" s="14">
        <v>8595.85</v>
      </c>
      <c r="E1848" s="15">
        <v>8615.65</v>
      </c>
      <c r="F1848" s="19">
        <f t="shared" si="176"/>
        <v>6.6158676362188681E-2</v>
      </c>
      <c r="G1848" s="19"/>
      <c r="H1848" s="19"/>
      <c r="I1848" s="19"/>
      <c r="J1848" s="19"/>
      <c r="K1848" s="19"/>
      <c r="L1848" s="19"/>
      <c r="M1848" s="19"/>
      <c r="N1848" s="51">
        <f t="shared" si="177"/>
        <v>3.277075717791189E-4</v>
      </c>
      <c r="O1848" s="51">
        <f t="shared" si="178"/>
        <v>2.2593419599046483E-5</v>
      </c>
      <c r="Q1848" s="12">
        <v>40814</v>
      </c>
      <c r="R1848" s="5">
        <v>2659</v>
      </c>
      <c r="S1848" s="5">
        <v>2678</v>
      </c>
      <c r="T1848" s="5">
        <v>2635</v>
      </c>
      <c r="U1848" s="5">
        <v>2678</v>
      </c>
      <c r="V1848" s="5">
        <v>8783700</v>
      </c>
      <c r="W1848" s="3">
        <v>2678</v>
      </c>
      <c r="X1848" s="19">
        <f t="shared" si="179"/>
        <v>0.67214339058999251</v>
      </c>
      <c r="AF1848" s="51">
        <f t="shared" si="181"/>
        <v>0.30402184715808972</v>
      </c>
      <c r="AG1848" s="51">
        <f t="shared" si="180"/>
        <v>0.20442769153016166</v>
      </c>
    </row>
    <row r="1849" spans="1:33">
      <c r="A1849" s="12">
        <v>40815</v>
      </c>
      <c r="B1849" s="14">
        <v>8527.64</v>
      </c>
      <c r="C1849" s="14">
        <v>8706.14</v>
      </c>
      <c r="D1849" s="14">
        <v>8501.42</v>
      </c>
      <c r="E1849" s="15">
        <v>8701.23</v>
      </c>
      <c r="F1849" s="19">
        <f t="shared" si="176"/>
        <v>0.98353910883863471</v>
      </c>
      <c r="G1849" s="19"/>
      <c r="H1849" s="19"/>
      <c r="I1849" s="19"/>
      <c r="J1849" s="19"/>
      <c r="K1849" s="19"/>
      <c r="L1849" s="19"/>
      <c r="M1849" s="19"/>
      <c r="N1849" s="51">
        <f t="shared" si="177"/>
        <v>0.95953134700746268</v>
      </c>
      <c r="O1849" s="51">
        <f t="shared" si="178"/>
        <v>0.94640906127939484</v>
      </c>
      <c r="Q1849" s="12">
        <v>40815</v>
      </c>
      <c r="R1849" s="5">
        <v>2629</v>
      </c>
      <c r="S1849" s="5">
        <v>2702</v>
      </c>
      <c r="T1849" s="5">
        <v>2607</v>
      </c>
      <c r="U1849" s="5">
        <v>2702</v>
      </c>
      <c r="V1849" s="5">
        <v>9044700</v>
      </c>
      <c r="W1849" s="3">
        <v>2702</v>
      </c>
      <c r="X1849" s="19">
        <f t="shared" si="179"/>
        <v>0.8882309400444115</v>
      </c>
      <c r="AF1849" s="51">
        <f t="shared" si="181"/>
        <v>0.70140756486175437</v>
      </c>
      <c r="AG1849" s="51">
        <f t="shared" si="180"/>
        <v>0.62319973606205292</v>
      </c>
    </row>
    <row r="1850" spans="1:33">
      <c r="A1850" s="12">
        <v>40816</v>
      </c>
      <c r="B1850" s="14">
        <v>8713.91</v>
      </c>
      <c r="C1850" s="5">
        <v>8756</v>
      </c>
      <c r="D1850" s="14">
        <v>8653.6200000000008</v>
      </c>
      <c r="E1850" s="15">
        <v>8700.2900000000009</v>
      </c>
      <c r="F1850" s="19">
        <f t="shared" si="176"/>
        <v>-1.0804237559882374E-2</v>
      </c>
      <c r="G1850" s="19"/>
      <c r="H1850" s="19"/>
      <c r="I1850" s="19"/>
      <c r="J1850" s="19"/>
      <c r="K1850" s="19"/>
      <c r="L1850" s="19"/>
      <c r="M1850" s="19"/>
      <c r="N1850" s="51">
        <f t="shared" si="177"/>
        <v>-5.156702230317905E-7</v>
      </c>
      <c r="O1850" s="51">
        <f t="shared" si="178"/>
        <v>4.135195744084488E-9</v>
      </c>
      <c r="Q1850" s="12">
        <v>40816</v>
      </c>
      <c r="R1850" s="5">
        <v>2695</v>
      </c>
      <c r="S1850" s="5">
        <v>2705</v>
      </c>
      <c r="T1850" s="5">
        <v>2659</v>
      </c>
      <c r="U1850" s="5">
        <v>2688</v>
      </c>
      <c r="V1850" s="5">
        <v>7742200</v>
      </c>
      <c r="W1850" s="3">
        <v>2688</v>
      </c>
      <c r="X1850" s="19">
        <f t="shared" si="179"/>
        <v>-0.52083333333333326</v>
      </c>
      <c r="AF1850" s="51">
        <f t="shared" si="181"/>
        <v>-0.14106726157825056</v>
      </c>
      <c r="AG1850" s="51">
        <f t="shared" si="180"/>
        <v>7.3434754576166411E-2</v>
      </c>
    </row>
    <row r="1851" spans="1:33">
      <c r="A1851" s="12">
        <v>40819</v>
      </c>
      <c r="B1851" s="14">
        <v>8567.98</v>
      </c>
      <c r="C1851" s="14">
        <v>8577.52</v>
      </c>
      <c r="D1851" s="14">
        <v>8455.67</v>
      </c>
      <c r="E1851" s="15">
        <v>8545.48</v>
      </c>
      <c r="F1851" s="19">
        <f t="shared" si="176"/>
        <v>-1.8116009867204803</v>
      </c>
      <c r="G1851" s="19"/>
      <c r="H1851" s="19"/>
      <c r="I1851" s="19"/>
      <c r="J1851" s="19"/>
      <c r="K1851" s="19"/>
      <c r="L1851" s="19"/>
      <c r="M1851" s="19"/>
      <c r="N1851" s="51">
        <f t="shared" si="177"/>
        <v>-5.9181101306483619</v>
      </c>
      <c r="O1851" s="51">
        <f t="shared" si="178"/>
        <v>10.704771225328118</v>
      </c>
      <c r="Q1851" s="12">
        <v>40819</v>
      </c>
      <c r="R1851" s="5">
        <v>2629</v>
      </c>
      <c r="S1851" s="5">
        <v>2638</v>
      </c>
      <c r="T1851" s="5">
        <v>2586</v>
      </c>
      <c r="U1851" s="5">
        <v>2635</v>
      </c>
      <c r="V1851" s="5">
        <v>8072900</v>
      </c>
      <c r="W1851" s="3">
        <v>2635</v>
      </c>
      <c r="X1851" s="19">
        <f t="shared" si="179"/>
        <v>-2.011385199240987</v>
      </c>
      <c r="AF1851" s="51">
        <f t="shared" si="181"/>
        <v>-8.1341517716097922</v>
      </c>
      <c r="AG1851" s="51">
        <f t="shared" si="180"/>
        <v>16.35873417421919</v>
      </c>
    </row>
    <row r="1852" spans="1:33">
      <c r="A1852" s="12">
        <v>40820</v>
      </c>
      <c r="B1852" s="14">
        <v>8426.39</v>
      </c>
      <c r="C1852" s="14">
        <v>8470.76</v>
      </c>
      <c r="D1852" s="14">
        <v>8359.24</v>
      </c>
      <c r="E1852" s="15">
        <v>8456.1200000000008</v>
      </c>
      <c r="F1852" s="19">
        <f t="shared" si="176"/>
        <v>-1.0567494311811889</v>
      </c>
      <c r="G1852" s="19"/>
      <c r="H1852" s="19"/>
      <c r="I1852" s="19"/>
      <c r="J1852" s="19"/>
      <c r="K1852" s="19"/>
      <c r="L1852" s="19"/>
      <c r="M1852" s="19"/>
      <c r="N1852" s="51">
        <f t="shared" si="177"/>
        <v>-1.1707863685250668</v>
      </c>
      <c r="O1852" s="51">
        <f t="shared" si="178"/>
        <v>1.2339669930525361</v>
      </c>
      <c r="Q1852" s="12">
        <v>40820</v>
      </c>
      <c r="R1852" s="5">
        <v>2590</v>
      </c>
      <c r="S1852" s="5">
        <v>2609</v>
      </c>
      <c r="T1852" s="5">
        <v>2549</v>
      </c>
      <c r="U1852" s="5">
        <v>2568</v>
      </c>
      <c r="V1852" s="5">
        <v>9411700</v>
      </c>
      <c r="W1852" s="3">
        <v>2568</v>
      </c>
      <c r="X1852" s="19">
        <f t="shared" si="179"/>
        <v>-2.6090342679127727</v>
      </c>
      <c r="AF1852" s="51">
        <f t="shared" si="181"/>
        <v>-17.754384126320762</v>
      </c>
      <c r="AG1852" s="51">
        <f t="shared" si="180"/>
        <v>46.317042007061552</v>
      </c>
    </row>
    <row r="1853" spans="1:33">
      <c r="A1853" s="12">
        <v>40821</v>
      </c>
      <c r="B1853" s="14">
        <v>8491.43</v>
      </c>
      <c r="C1853" s="14">
        <v>8501.0300000000007</v>
      </c>
      <c r="D1853" s="14">
        <v>8343.01</v>
      </c>
      <c r="E1853" s="15">
        <v>8382.98</v>
      </c>
      <c r="F1853" s="19">
        <f t="shared" si="176"/>
        <v>-0.8724821006372584</v>
      </c>
      <c r="G1853" s="19"/>
      <c r="H1853" s="19"/>
      <c r="I1853" s="19"/>
      <c r="J1853" s="19"/>
      <c r="K1853" s="19"/>
      <c r="L1853" s="19"/>
      <c r="M1853" s="19"/>
      <c r="N1853" s="51">
        <f t="shared" si="177"/>
        <v>-0.65781506620453256</v>
      </c>
      <c r="O1853" s="51">
        <f t="shared" si="178"/>
        <v>0.57209974577431999</v>
      </c>
      <c r="Q1853" s="12">
        <v>40821</v>
      </c>
      <c r="R1853" s="5">
        <v>2570</v>
      </c>
      <c r="S1853" s="5">
        <v>2576</v>
      </c>
      <c r="T1853" s="5">
        <v>2511</v>
      </c>
      <c r="U1853" s="5">
        <v>2517</v>
      </c>
      <c r="V1853" s="5">
        <v>9118400</v>
      </c>
      <c r="W1853" s="3">
        <v>2517</v>
      </c>
      <c r="X1853" s="19">
        <f t="shared" si="179"/>
        <v>-2.026221692491061</v>
      </c>
      <c r="AF1853" s="51">
        <f t="shared" si="181"/>
        <v>-8.3155058474188763</v>
      </c>
      <c r="AG1853" s="51">
        <f t="shared" si="180"/>
        <v>16.846831458285575</v>
      </c>
    </row>
    <row r="1854" spans="1:33">
      <c r="A1854" s="12">
        <v>40822</v>
      </c>
      <c r="B1854" s="14">
        <v>8463.83</v>
      </c>
      <c r="C1854" s="14">
        <v>8545.7900000000009</v>
      </c>
      <c r="D1854" s="14">
        <v>8463.83</v>
      </c>
      <c r="E1854" s="15">
        <v>8522.02</v>
      </c>
      <c r="F1854" s="19">
        <f t="shared" si="176"/>
        <v>1.6315380625720295</v>
      </c>
      <c r="G1854" s="19"/>
      <c r="H1854" s="19"/>
      <c r="I1854" s="19"/>
      <c r="J1854" s="19"/>
      <c r="K1854" s="19"/>
      <c r="L1854" s="19"/>
      <c r="M1854" s="19"/>
      <c r="N1854" s="51">
        <f t="shared" si="177"/>
        <v>4.3652976448742606</v>
      </c>
      <c r="O1854" s="51">
        <f t="shared" si="178"/>
        <v>7.1343073463688427</v>
      </c>
      <c r="Q1854" s="12">
        <v>40822</v>
      </c>
      <c r="R1854" s="5">
        <v>2538</v>
      </c>
      <c r="S1854" s="5">
        <v>2568</v>
      </c>
      <c r="T1854" s="5">
        <v>2532</v>
      </c>
      <c r="U1854" s="5">
        <v>2538</v>
      </c>
      <c r="V1854" s="5">
        <v>6895200</v>
      </c>
      <c r="W1854" s="3">
        <v>2538</v>
      </c>
      <c r="X1854" s="19">
        <f t="shared" si="179"/>
        <v>0.82742316784869974</v>
      </c>
      <c r="AF1854" s="51">
        <f t="shared" si="181"/>
        <v>0.56702818208375227</v>
      </c>
      <c r="AG1854" s="51">
        <f t="shared" si="180"/>
        <v>0.46932410355294674</v>
      </c>
    </row>
    <row r="1855" spans="1:33">
      <c r="A1855" s="12">
        <v>40823</v>
      </c>
      <c r="B1855" s="14">
        <v>8593.2199999999993</v>
      </c>
      <c r="C1855" s="14">
        <v>8663.57</v>
      </c>
      <c r="D1855" s="14">
        <v>8589.36</v>
      </c>
      <c r="E1855" s="15">
        <v>8605.6200000000008</v>
      </c>
      <c r="F1855" s="19">
        <f t="shared" si="176"/>
        <v>0.97145818662688288</v>
      </c>
      <c r="G1855" s="19"/>
      <c r="H1855" s="19"/>
      <c r="I1855" s="19"/>
      <c r="J1855" s="19"/>
      <c r="K1855" s="19"/>
      <c r="L1855" s="19"/>
      <c r="M1855" s="19"/>
      <c r="N1855" s="51">
        <f t="shared" si="177"/>
        <v>0.92470318917785121</v>
      </c>
      <c r="O1855" s="51">
        <f t="shared" si="178"/>
        <v>0.90088593642108428</v>
      </c>
      <c r="Q1855" s="12">
        <v>40823</v>
      </c>
      <c r="R1855" s="5">
        <v>2565</v>
      </c>
      <c r="S1855" s="5">
        <v>2590</v>
      </c>
      <c r="T1855" s="5">
        <v>2539</v>
      </c>
      <c r="U1855" s="5">
        <v>2549</v>
      </c>
      <c r="V1855" s="5">
        <v>5599800</v>
      </c>
      <c r="W1855" s="3">
        <v>2549</v>
      </c>
      <c r="X1855" s="19">
        <f t="shared" si="179"/>
        <v>0.43154178109062374</v>
      </c>
      <c r="AF1855" s="51">
        <f t="shared" si="181"/>
        <v>8.0515003513333988E-2</v>
      </c>
      <c r="AG1855" s="51">
        <f t="shared" si="180"/>
        <v>3.476714975778069E-2</v>
      </c>
    </row>
    <row r="1856" spans="1:33">
      <c r="A1856" s="12">
        <v>40827</v>
      </c>
      <c r="B1856" s="14">
        <v>8733.5400000000009</v>
      </c>
      <c r="C1856" s="14">
        <v>8806.44</v>
      </c>
      <c r="D1856" s="14">
        <v>8725.6200000000008</v>
      </c>
      <c r="E1856" s="15">
        <v>8773.68</v>
      </c>
      <c r="F1856" s="19">
        <f t="shared" si="176"/>
        <v>1.9155018190770521</v>
      </c>
      <c r="G1856" s="19"/>
      <c r="H1856" s="19"/>
      <c r="I1856" s="19"/>
      <c r="J1856" s="19"/>
      <c r="K1856" s="19"/>
      <c r="L1856" s="19"/>
      <c r="M1856" s="19"/>
      <c r="N1856" s="51">
        <f t="shared" si="177"/>
        <v>7.0589603370629206</v>
      </c>
      <c r="O1856" s="51">
        <f t="shared" si="178"/>
        <v>13.541111752012624</v>
      </c>
      <c r="Q1856" s="12">
        <v>40827</v>
      </c>
      <c r="R1856" s="5">
        <v>2587</v>
      </c>
      <c r="S1856" s="5">
        <v>2619</v>
      </c>
      <c r="T1856" s="5">
        <v>2581</v>
      </c>
      <c r="U1856" s="5">
        <v>2590</v>
      </c>
      <c r="V1856" s="5">
        <v>7902400</v>
      </c>
      <c r="W1856" s="3">
        <v>2590</v>
      </c>
      <c r="X1856" s="19">
        <f t="shared" si="179"/>
        <v>1.583011583011583</v>
      </c>
      <c r="AF1856" s="51">
        <f t="shared" si="181"/>
        <v>3.968922949261628</v>
      </c>
      <c r="AG1856" s="51">
        <f t="shared" si="180"/>
        <v>6.28391386941398</v>
      </c>
    </row>
    <row r="1857" spans="1:33">
      <c r="A1857" s="12">
        <v>40828</v>
      </c>
      <c r="B1857" s="14">
        <v>8719.67</v>
      </c>
      <c r="C1857" s="14">
        <v>8763.02</v>
      </c>
      <c r="D1857" s="14">
        <v>8689.3799999999992</v>
      </c>
      <c r="E1857" s="15">
        <v>8738.9</v>
      </c>
      <c r="F1857" s="19">
        <f t="shared" si="176"/>
        <v>-0.39799059378183355</v>
      </c>
      <c r="G1857" s="19"/>
      <c r="H1857" s="19"/>
      <c r="I1857" s="19"/>
      <c r="J1857" s="19"/>
      <c r="K1857" s="19"/>
      <c r="L1857" s="19"/>
      <c r="M1857" s="19"/>
      <c r="N1857" s="51">
        <f t="shared" si="177"/>
        <v>-6.1726080011350853E-2</v>
      </c>
      <c r="O1857" s="51">
        <f t="shared" si="178"/>
        <v>2.4394481775298894E-2</v>
      </c>
      <c r="Q1857" s="12">
        <v>40828</v>
      </c>
      <c r="R1857" s="5">
        <v>2560</v>
      </c>
      <c r="S1857" s="5">
        <v>2587</v>
      </c>
      <c r="T1857" s="5">
        <v>2542</v>
      </c>
      <c r="U1857" s="5">
        <v>2582</v>
      </c>
      <c r="V1857" s="5">
        <v>5470300</v>
      </c>
      <c r="W1857" s="3">
        <v>2582</v>
      </c>
      <c r="X1857" s="19">
        <f t="shared" si="179"/>
        <v>-0.30983733539891561</v>
      </c>
      <c r="AF1857" s="51">
        <f t="shared" si="181"/>
        <v>-2.9667069950203902E-2</v>
      </c>
      <c r="AG1857" s="51">
        <f t="shared" si="180"/>
        <v>9.1840211277586323E-3</v>
      </c>
    </row>
    <row r="1858" spans="1:33">
      <c r="A1858" s="12">
        <v>40829</v>
      </c>
      <c r="B1858" s="14">
        <v>8832.81</v>
      </c>
      <c r="C1858" s="14">
        <v>8854.16</v>
      </c>
      <c r="D1858" s="14">
        <v>8808.73</v>
      </c>
      <c r="E1858" s="15">
        <v>8823.25</v>
      </c>
      <c r="F1858" s="19">
        <f t="shared" si="176"/>
        <v>0.95599693990310108</v>
      </c>
      <c r="G1858" s="19"/>
      <c r="H1858" s="19"/>
      <c r="I1858" s="19"/>
      <c r="J1858" s="19"/>
      <c r="K1858" s="19"/>
      <c r="L1858" s="19"/>
      <c r="M1858" s="19"/>
      <c r="N1858" s="51">
        <f t="shared" si="177"/>
        <v>0.88137304001426942</v>
      </c>
      <c r="O1858" s="51">
        <f t="shared" si="178"/>
        <v>0.84504470054600567</v>
      </c>
      <c r="Q1858" s="12">
        <v>40829</v>
      </c>
      <c r="R1858" s="5">
        <v>2625</v>
      </c>
      <c r="S1858" s="5">
        <v>2631</v>
      </c>
      <c r="T1858" s="5">
        <v>2591</v>
      </c>
      <c r="U1858" s="5">
        <v>2600</v>
      </c>
      <c r="V1858" s="5">
        <v>5091500</v>
      </c>
      <c r="W1858" s="3">
        <v>2600</v>
      </c>
      <c r="X1858" s="19">
        <f t="shared" si="179"/>
        <v>0.69230769230769229</v>
      </c>
      <c r="AF1858" s="51">
        <f t="shared" si="181"/>
        <v>0.33220132015753429</v>
      </c>
      <c r="AG1858" s="51">
        <f t="shared" si="180"/>
        <v>0.23007449210730546</v>
      </c>
    </row>
    <row r="1859" spans="1:33">
      <c r="A1859" s="12">
        <v>40830</v>
      </c>
      <c r="B1859" s="14">
        <v>8782.91</v>
      </c>
      <c r="C1859" s="14">
        <v>8787.89</v>
      </c>
      <c r="D1859" s="14">
        <v>8733.7099999999991</v>
      </c>
      <c r="E1859" s="15">
        <v>8747.9599999999991</v>
      </c>
      <c r="F1859" s="19">
        <f t="shared" si="176"/>
        <v>-0.8606577990754517</v>
      </c>
      <c r="G1859" s="19"/>
      <c r="H1859" s="19"/>
      <c r="I1859" s="19"/>
      <c r="J1859" s="19"/>
      <c r="K1859" s="19"/>
      <c r="L1859" s="19"/>
      <c r="M1859" s="19"/>
      <c r="N1859" s="51">
        <f t="shared" si="177"/>
        <v>-0.63134746202725456</v>
      </c>
      <c r="O1859" s="51">
        <f t="shared" si="178"/>
        <v>0.54161570880753918</v>
      </c>
      <c r="Q1859" s="12">
        <v>40830</v>
      </c>
      <c r="R1859" s="5">
        <v>2572</v>
      </c>
      <c r="S1859" s="5">
        <v>2577</v>
      </c>
      <c r="T1859" s="5">
        <v>2546</v>
      </c>
      <c r="U1859" s="5">
        <v>2556</v>
      </c>
      <c r="V1859" s="5">
        <v>5191400</v>
      </c>
      <c r="W1859" s="3">
        <v>2556</v>
      </c>
      <c r="X1859" s="19">
        <f t="shared" si="179"/>
        <v>-1.7214397496087637</v>
      </c>
      <c r="AF1859" s="51">
        <f t="shared" si="181"/>
        <v>-5.0988563958205679</v>
      </c>
      <c r="AG1859" s="51">
        <f t="shared" si="180"/>
        <v>8.7760086150207108</v>
      </c>
    </row>
    <row r="1860" spans="1:33">
      <c r="A1860" s="12">
        <v>40833</v>
      </c>
      <c r="B1860" s="14">
        <v>8881.44</v>
      </c>
      <c r="C1860" s="14">
        <v>8911.7000000000007</v>
      </c>
      <c r="D1860" s="14">
        <v>8856.58</v>
      </c>
      <c r="E1860" s="15">
        <v>8879.6</v>
      </c>
      <c r="F1860" s="19">
        <f t="shared" si="176"/>
        <v>1.4824992116762155</v>
      </c>
      <c r="G1860" s="19"/>
      <c r="H1860" s="19"/>
      <c r="I1860" s="19"/>
      <c r="J1860" s="19"/>
      <c r="K1860" s="19"/>
      <c r="L1860" s="19"/>
      <c r="M1860" s="19"/>
      <c r="N1860" s="51">
        <f t="shared" si="177"/>
        <v>3.2766408442570603</v>
      </c>
      <c r="O1860" s="51">
        <f t="shared" si="178"/>
        <v>4.8667434615243605</v>
      </c>
      <c r="Q1860" s="12">
        <v>40833</v>
      </c>
      <c r="R1860" s="5">
        <v>2600</v>
      </c>
      <c r="S1860" s="5">
        <v>2639</v>
      </c>
      <c r="T1860" s="5">
        <v>2594</v>
      </c>
      <c r="U1860" s="5">
        <v>2629</v>
      </c>
      <c r="V1860" s="5">
        <v>5636200</v>
      </c>
      <c r="W1860" s="3">
        <v>2629</v>
      </c>
      <c r="X1860" s="19">
        <f t="shared" si="179"/>
        <v>2.7767211867630275</v>
      </c>
      <c r="AF1860" s="51">
        <f t="shared" si="181"/>
        <v>21.415216588756603</v>
      </c>
      <c r="AG1860" s="51">
        <f t="shared" si="180"/>
        <v>59.469820568027266</v>
      </c>
    </row>
    <row r="1861" spans="1:33">
      <c r="A1861" s="12">
        <v>40834</v>
      </c>
      <c r="B1861" s="14">
        <v>8758.74</v>
      </c>
      <c r="C1861" s="14">
        <v>8773.99</v>
      </c>
      <c r="D1861" s="14">
        <v>8727.39</v>
      </c>
      <c r="E1861" s="15">
        <v>8741.91</v>
      </c>
      <c r="F1861" s="19">
        <f t="shared" si="176"/>
        <v>-1.5750562520090061</v>
      </c>
      <c r="G1861" s="19"/>
      <c r="H1861" s="19"/>
      <c r="I1861" s="19"/>
      <c r="J1861" s="19"/>
      <c r="K1861" s="19"/>
      <c r="L1861" s="19"/>
      <c r="M1861" s="19"/>
      <c r="N1861" s="51">
        <f t="shared" si="177"/>
        <v>-3.8867112950941061</v>
      </c>
      <c r="O1861" s="51">
        <f t="shared" si="178"/>
        <v>6.110963783848133</v>
      </c>
      <c r="Q1861" s="12">
        <v>40834</v>
      </c>
      <c r="R1861" s="5">
        <v>2551</v>
      </c>
      <c r="S1861" s="5">
        <v>2593</v>
      </c>
      <c r="T1861" s="5">
        <v>2545</v>
      </c>
      <c r="U1861" s="5">
        <v>2579</v>
      </c>
      <c r="V1861" s="5">
        <v>4876100</v>
      </c>
      <c r="W1861" s="3">
        <v>2579</v>
      </c>
      <c r="X1861" s="19">
        <f t="shared" si="179"/>
        <v>-1.9387359441644048</v>
      </c>
      <c r="AF1861" s="51">
        <f t="shared" si="181"/>
        <v>-7.2841018009628948</v>
      </c>
      <c r="AG1861" s="51">
        <f t="shared" si="180"/>
        <v>14.119999316375919</v>
      </c>
    </row>
    <row r="1862" spans="1:33">
      <c r="A1862" s="12">
        <v>40835</v>
      </c>
      <c r="B1862" s="14">
        <v>8808.25</v>
      </c>
      <c r="C1862" s="14">
        <v>8831.5499999999993</v>
      </c>
      <c r="D1862" s="14">
        <v>8745.36</v>
      </c>
      <c r="E1862" s="15">
        <v>8772.5400000000009</v>
      </c>
      <c r="F1862" s="19">
        <f t="shared" si="176"/>
        <v>0.34915771258952383</v>
      </c>
      <c r="G1862" s="19"/>
      <c r="H1862" s="19"/>
      <c r="I1862" s="19"/>
      <c r="J1862" s="19"/>
      <c r="K1862" s="19"/>
      <c r="L1862" s="19"/>
      <c r="M1862" s="19"/>
      <c r="N1862" s="51">
        <f t="shared" si="177"/>
        <v>4.3592979218572511E-2</v>
      </c>
      <c r="O1862" s="51">
        <f t="shared" si="178"/>
        <v>1.5342238649599714E-2</v>
      </c>
      <c r="Q1862" s="12">
        <v>40835</v>
      </c>
      <c r="R1862" s="5">
        <v>2607</v>
      </c>
      <c r="S1862" s="5">
        <v>2614</v>
      </c>
      <c r="T1862" s="5">
        <v>2568</v>
      </c>
      <c r="U1862" s="5">
        <v>2580</v>
      </c>
      <c r="V1862" s="5">
        <v>4483000</v>
      </c>
      <c r="W1862" s="3">
        <v>2580</v>
      </c>
      <c r="X1862" s="19">
        <f t="shared" si="179"/>
        <v>3.875968992248062E-2</v>
      </c>
      <c r="AF1862" s="51">
        <f t="shared" si="181"/>
        <v>5.9444514691341252E-5</v>
      </c>
      <c r="AG1862" s="51">
        <f t="shared" si="180"/>
        <v>2.3199700645614292E-6</v>
      </c>
    </row>
    <row r="1863" spans="1:33">
      <c r="A1863" s="12">
        <v>40836</v>
      </c>
      <c r="B1863" s="14">
        <v>8733.6</v>
      </c>
      <c r="C1863" s="14">
        <v>8733.6</v>
      </c>
      <c r="D1863" s="14">
        <v>8672.2099999999991</v>
      </c>
      <c r="E1863" s="15">
        <v>8682.15</v>
      </c>
      <c r="F1863" s="19">
        <f t="shared" si="176"/>
        <v>-1.0411015704635516</v>
      </c>
      <c r="G1863" s="19"/>
      <c r="H1863" s="19"/>
      <c r="I1863" s="19"/>
      <c r="J1863" s="19"/>
      <c r="K1863" s="19"/>
      <c r="L1863" s="19"/>
      <c r="M1863" s="19"/>
      <c r="N1863" s="51">
        <f t="shared" si="177"/>
        <v>-1.1194099038141883</v>
      </c>
      <c r="O1863" s="51">
        <f t="shared" si="178"/>
        <v>1.1623016649824205</v>
      </c>
      <c r="Q1863" s="12">
        <v>40836</v>
      </c>
      <c r="R1863" s="5">
        <v>2580</v>
      </c>
      <c r="S1863" s="5">
        <v>2587</v>
      </c>
      <c r="T1863" s="5">
        <v>2543</v>
      </c>
      <c r="U1863" s="5">
        <v>2555</v>
      </c>
      <c r="V1863" s="5">
        <v>4187700</v>
      </c>
      <c r="W1863" s="3">
        <v>2555</v>
      </c>
      <c r="X1863" s="19">
        <f t="shared" si="179"/>
        <v>-0.97847358121330719</v>
      </c>
      <c r="AF1863" s="51">
        <f t="shared" si="181"/>
        <v>-0.93603196201267724</v>
      </c>
      <c r="AG1863" s="51">
        <f t="shared" si="180"/>
        <v>0.91563187874339436</v>
      </c>
    </row>
    <row r="1864" spans="1:33">
      <c r="A1864" s="12">
        <v>40837</v>
      </c>
      <c r="B1864" s="14">
        <v>8679.0400000000009</v>
      </c>
      <c r="C1864" s="14">
        <v>8700.49</v>
      </c>
      <c r="D1864" s="14">
        <v>8652.26</v>
      </c>
      <c r="E1864" s="15">
        <v>8678.89</v>
      </c>
      <c r="F1864" s="19">
        <f t="shared" si="176"/>
        <v>-3.7562407174191841E-2</v>
      </c>
      <c r="G1864" s="19"/>
      <c r="H1864" s="19"/>
      <c r="I1864" s="19"/>
      <c r="J1864" s="19"/>
      <c r="K1864" s="19"/>
      <c r="L1864" s="19"/>
      <c r="M1864" s="19"/>
      <c r="N1864" s="51">
        <f t="shared" si="177"/>
        <v>-4.206155576401903E-5</v>
      </c>
      <c r="O1864" s="51">
        <f t="shared" si="178"/>
        <v>1.4627848138516928E-6</v>
      </c>
      <c r="Q1864" s="12">
        <v>40837</v>
      </c>
      <c r="R1864" s="5">
        <v>2556</v>
      </c>
      <c r="S1864" s="5">
        <v>2566</v>
      </c>
      <c r="T1864" s="5">
        <v>2543</v>
      </c>
      <c r="U1864" s="5">
        <v>2547</v>
      </c>
      <c r="V1864" s="5">
        <v>3623200</v>
      </c>
      <c r="W1864" s="3">
        <v>2547</v>
      </c>
      <c r="X1864" s="19">
        <f t="shared" si="179"/>
        <v>-0.31409501374165688</v>
      </c>
      <c r="AF1864" s="51">
        <f t="shared" si="181"/>
        <v>-3.0908064680109995E-2</v>
      </c>
      <c r="AG1864" s="51">
        <f t="shared" si="180"/>
        <v>9.6997918901197654E-3</v>
      </c>
    </row>
    <row r="1865" spans="1:33">
      <c r="A1865" s="12">
        <v>40840</v>
      </c>
      <c r="B1865" s="14">
        <v>8764.92</v>
      </c>
      <c r="C1865" s="14">
        <v>8844.2800000000007</v>
      </c>
      <c r="D1865" s="14">
        <v>8762.02</v>
      </c>
      <c r="E1865" s="15">
        <v>8843.98</v>
      </c>
      <c r="F1865" s="19">
        <f t="shared" si="176"/>
        <v>1.8666935022467277</v>
      </c>
      <c r="G1865" s="19"/>
      <c r="H1865" s="19"/>
      <c r="I1865" s="19"/>
      <c r="J1865" s="19"/>
      <c r="K1865" s="19"/>
      <c r="L1865" s="19"/>
      <c r="M1865" s="19"/>
      <c r="N1865" s="51">
        <f t="shared" si="177"/>
        <v>6.5337354032970003</v>
      </c>
      <c r="O1865" s="51">
        <f t="shared" si="178"/>
        <v>12.214678968993645</v>
      </c>
      <c r="Q1865" s="12">
        <v>40840</v>
      </c>
      <c r="R1865" s="5">
        <v>2554</v>
      </c>
      <c r="S1865" s="5">
        <v>2586</v>
      </c>
      <c r="T1865" s="5">
        <v>2553</v>
      </c>
      <c r="U1865" s="5">
        <v>2580</v>
      </c>
      <c r="V1865" s="5">
        <v>4451800</v>
      </c>
      <c r="W1865" s="3">
        <v>2580</v>
      </c>
      <c r="X1865" s="19">
        <f t="shared" si="179"/>
        <v>1.2790697674418605</v>
      </c>
      <c r="AF1865" s="51">
        <f t="shared" si="181"/>
        <v>2.0938976852291913</v>
      </c>
      <c r="AG1865" s="51">
        <f t="shared" si="180"/>
        <v>2.6788019663907403</v>
      </c>
    </row>
    <row r="1866" spans="1:33">
      <c r="A1866" s="12">
        <v>40841</v>
      </c>
      <c r="B1866" s="14">
        <v>8866.43</v>
      </c>
      <c r="C1866" s="14">
        <v>8870.3700000000008</v>
      </c>
      <c r="D1866" s="14">
        <v>8755.3799999999992</v>
      </c>
      <c r="E1866" s="15">
        <v>8762.31</v>
      </c>
      <c r="F1866" s="19">
        <f t="shared" si="176"/>
        <v>-0.9320601530874858</v>
      </c>
      <c r="G1866" s="19"/>
      <c r="H1866" s="19"/>
      <c r="I1866" s="19"/>
      <c r="J1866" s="19"/>
      <c r="K1866" s="19"/>
      <c r="L1866" s="19"/>
      <c r="M1866" s="19"/>
      <c r="N1866" s="51">
        <f t="shared" si="177"/>
        <v>-0.8024772717661256</v>
      </c>
      <c r="O1866" s="51">
        <f t="shared" si="178"/>
        <v>0.74572205530694202</v>
      </c>
      <c r="Q1866" s="12">
        <v>40841</v>
      </c>
      <c r="R1866" s="5">
        <v>2568</v>
      </c>
      <c r="S1866" s="5">
        <v>2574</v>
      </c>
      <c r="T1866" s="5">
        <v>2528</v>
      </c>
      <c r="U1866" s="5">
        <v>2536</v>
      </c>
      <c r="V1866" s="5">
        <v>5691200</v>
      </c>
      <c r="W1866" s="3">
        <v>2536</v>
      </c>
      <c r="X1866" s="19">
        <f t="shared" si="179"/>
        <v>-1.7350157728706623</v>
      </c>
      <c r="AF1866" s="51">
        <f t="shared" si="181"/>
        <v>-5.2204647507726252</v>
      </c>
      <c r="AG1866" s="51">
        <f t="shared" si="180"/>
        <v>9.0561906555697806</v>
      </c>
    </row>
    <row r="1867" spans="1:33">
      <c r="A1867" s="12">
        <v>40842</v>
      </c>
      <c r="B1867" s="14">
        <v>8673.85</v>
      </c>
      <c r="C1867" s="14">
        <v>8798.7999999999993</v>
      </c>
      <c r="D1867" s="14">
        <v>8642.56</v>
      </c>
      <c r="E1867" s="15">
        <v>8748.4699999999993</v>
      </c>
      <c r="F1867" s="19">
        <f t="shared" si="176"/>
        <v>-0.15819909081245231</v>
      </c>
      <c r="G1867" s="19"/>
      <c r="H1867" s="19"/>
      <c r="I1867" s="19"/>
      <c r="J1867" s="19"/>
      <c r="K1867" s="19"/>
      <c r="L1867" s="19"/>
      <c r="M1867" s="19"/>
      <c r="N1867" s="51">
        <f t="shared" si="177"/>
        <v>-3.753788277022216E-3</v>
      </c>
      <c r="O1867" s="51">
        <f t="shared" si="178"/>
        <v>5.8339096412822293E-4</v>
      </c>
      <c r="Q1867" s="12">
        <v>40842</v>
      </c>
      <c r="R1867" s="5">
        <v>2520</v>
      </c>
      <c r="S1867" s="5">
        <v>2546</v>
      </c>
      <c r="T1867" s="5">
        <v>2500</v>
      </c>
      <c r="U1867" s="5">
        <v>2528</v>
      </c>
      <c r="V1867" s="5">
        <v>5130800</v>
      </c>
      <c r="W1867" s="3">
        <v>2528</v>
      </c>
      <c r="X1867" s="19">
        <f t="shared" si="179"/>
        <v>-0.31645569620253167</v>
      </c>
      <c r="AF1867" s="51">
        <f t="shared" si="181"/>
        <v>-3.1610817838933429E-2</v>
      </c>
      <c r="AG1867" s="51">
        <f t="shared" si="180"/>
        <v>9.9949580607260058E-3</v>
      </c>
    </row>
    <row r="1868" spans="1:33">
      <c r="A1868" s="12">
        <v>40843</v>
      </c>
      <c r="B1868" s="14">
        <v>8779.4</v>
      </c>
      <c r="C1868" s="14">
        <v>8926.5400000000009</v>
      </c>
      <c r="D1868" s="14">
        <v>8731.77</v>
      </c>
      <c r="E1868" s="15">
        <v>8926.5400000000009</v>
      </c>
      <c r="F1868" s="19">
        <f t="shared" si="176"/>
        <v>1.994837865511178</v>
      </c>
      <c r="G1868" s="19"/>
      <c r="H1868" s="19"/>
      <c r="I1868" s="19"/>
      <c r="J1868" s="19"/>
      <c r="K1868" s="19"/>
      <c r="L1868" s="19"/>
      <c r="M1868" s="19"/>
      <c r="N1868" s="51">
        <f t="shared" si="177"/>
        <v>7.9715102802663287</v>
      </c>
      <c r="O1868" s="51">
        <f t="shared" si="178"/>
        <v>15.924072542233604</v>
      </c>
      <c r="Q1868" s="12">
        <v>40843</v>
      </c>
      <c r="R1868" s="5">
        <v>2541</v>
      </c>
      <c r="S1868" s="5">
        <v>2587</v>
      </c>
      <c r="T1868" s="5">
        <v>2536</v>
      </c>
      <c r="U1868" s="5">
        <v>2584</v>
      </c>
      <c r="V1868" s="5">
        <v>6230100</v>
      </c>
      <c r="W1868" s="3">
        <v>2584</v>
      </c>
      <c r="X1868" s="19">
        <f t="shared" si="179"/>
        <v>2.1671826625386998</v>
      </c>
      <c r="AF1868" s="51">
        <f t="shared" si="181"/>
        <v>10.182338716841231</v>
      </c>
      <c r="AG1868" s="51">
        <f t="shared" si="180"/>
        <v>22.069714738675543</v>
      </c>
    </row>
    <row r="1869" spans="1:33">
      <c r="A1869" s="12">
        <v>40844</v>
      </c>
      <c r="B1869" s="14">
        <v>9059.0400000000009</v>
      </c>
      <c r="C1869" s="14">
        <v>9086.43</v>
      </c>
      <c r="D1869" s="14">
        <v>9003.09</v>
      </c>
      <c r="E1869" s="15">
        <v>9050.4699999999993</v>
      </c>
      <c r="F1869" s="19">
        <f t="shared" ref="F1869:F1932" si="182">(E1869-E1868)/E1869*100</f>
        <v>1.3693211512772097</v>
      </c>
      <c r="G1869" s="19"/>
      <c r="H1869" s="19"/>
      <c r="I1869" s="19"/>
      <c r="J1869" s="19"/>
      <c r="K1869" s="19"/>
      <c r="L1869" s="19"/>
      <c r="M1869" s="19"/>
      <c r="N1869" s="51">
        <f t="shared" ref="N1869:N1932" si="183">(F1869-F$4)^3</f>
        <v>2.5832312917513613</v>
      </c>
      <c r="O1869" s="51">
        <f t="shared" ref="O1869:O1932" si="184">(F1869-F$4)^4</f>
        <v>3.544467977785144</v>
      </c>
      <c r="Q1869" s="12">
        <v>40844</v>
      </c>
      <c r="R1869" s="5">
        <v>2627</v>
      </c>
      <c r="S1869" s="5">
        <v>2658</v>
      </c>
      <c r="T1869" s="5">
        <v>2622</v>
      </c>
      <c r="U1869" s="5">
        <v>2632</v>
      </c>
      <c r="V1869" s="5">
        <v>7961600</v>
      </c>
      <c r="W1869" s="3">
        <v>2632</v>
      </c>
      <c r="X1869" s="19">
        <f t="shared" ref="X1869:X1932" si="185">(W1869-W1868)/W1869*100</f>
        <v>1.8237082066869299</v>
      </c>
      <c r="AF1869" s="51">
        <f t="shared" si="181"/>
        <v>6.0681647292050975</v>
      </c>
      <c r="AG1869" s="51">
        <f t="shared" ref="AG1869:AG1932" si="186">(X1869-X$4)^4</f>
        <v>11.068186857065989</v>
      </c>
    </row>
    <row r="1870" spans="1:33">
      <c r="A1870" s="12">
        <v>40847</v>
      </c>
      <c r="B1870" s="14">
        <v>9011.18</v>
      </c>
      <c r="C1870" s="14">
        <v>9152.39</v>
      </c>
      <c r="D1870" s="14">
        <v>8988.39</v>
      </c>
      <c r="E1870" s="15">
        <v>8988.39</v>
      </c>
      <c r="F1870" s="19">
        <f t="shared" si="182"/>
        <v>-0.69066874045296134</v>
      </c>
      <c r="G1870" s="19"/>
      <c r="H1870" s="19"/>
      <c r="I1870" s="19"/>
      <c r="J1870" s="19"/>
      <c r="K1870" s="19"/>
      <c r="L1870" s="19"/>
      <c r="M1870" s="19"/>
      <c r="N1870" s="51">
        <f t="shared" si="183"/>
        <v>-0.32549537011323187</v>
      </c>
      <c r="O1870" s="51">
        <f t="shared" si="184"/>
        <v>0.22390291823486702</v>
      </c>
      <c r="Q1870" s="12">
        <v>40847</v>
      </c>
      <c r="R1870" s="5">
        <v>2630</v>
      </c>
      <c r="S1870" s="5">
        <v>2710</v>
      </c>
      <c r="T1870" s="5">
        <v>2627</v>
      </c>
      <c r="U1870" s="5">
        <v>2644</v>
      </c>
      <c r="V1870" s="5">
        <v>10766000</v>
      </c>
      <c r="W1870" s="3">
        <v>2644</v>
      </c>
      <c r="X1870" s="19">
        <f t="shared" si="185"/>
        <v>0.45385779122541603</v>
      </c>
      <c r="AF1870" s="51">
        <f t="shared" ref="AF1870:AF1933" si="187">(X1870-X$4)^3</f>
        <v>9.3654343178606519E-2</v>
      </c>
      <c r="AG1870" s="51">
        <f t="shared" si="186"/>
        <v>4.2530833756481957E-2</v>
      </c>
    </row>
    <row r="1871" spans="1:33">
      <c r="A1871" s="12">
        <v>40848</v>
      </c>
      <c r="B1871" s="14">
        <v>8880.75</v>
      </c>
      <c r="C1871" s="5">
        <v>8946</v>
      </c>
      <c r="D1871" s="14">
        <v>8831.69</v>
      </c>
      <c r="E1871" s="15">
        <v>8835.52</v>
      </c>
      <c r="F1871" s="19">
        <f t="shared" si="182"/>
        <v>-1.7301754735431416</v>
      </c>
      <c r="G1871" s="19"/>
      <c r="H1871" s="19"/>
      <c r="I1871" s="19"/>
      <c r="J1871" s="19"/>
      <c r="K1871" s="19"/>
      <c r="L1871" s="19"/>
      <c r="M1871" s="19"/>
      <c r="N1871" s="51">
        <f t="shared" si="183"/>
        <v>-5.1543206713021412</v>
      </c>
      <c r="O1871" s="51">
        <f t="shared" si="184"/>
        <v>8.9035235628226204</v>
      </c>
      <c r="Q1871" s="12">
        <v>40848</v>
      </c>
      <c r="R1871" s="5">
        <v>2602</v>
      </c>
      <c r="S1871" s="5">
        <v>2625</v>
      </c>
      <c r="T1871" s="5">
        <v>2590</v>
      </c>
      <c r="U1871" s="5">
        <v>2596</v>
      </c>
      <c r="V1871" s="5">
        <v>5984100</v>
      </c>
      <c r="W1871" s="3">
        <v>2596</v>
      </c>
      <c r="X1871" s="19">
        <f t="shared" si="185"/>
        <v>-1.8489984591679509</v>
      </c>
      <c r="AF1871" s="51">
        <f t="shared" si="187"/>
        <v>-6.3186010062941786</v>
      </c>
      <c r="AG1871" s="51">
        <f t="shared" si="186"/>
        <v>11.681391417575952</v>
      </c>
    </row>
    <row r="1872" spans="1:33">
      <c r="A1872" s="12">
        <v>40849</v>
      </c>
      <c r="B1872" s="14">
        <v>8719.92</v>
      </c>
      <c r="C1872" s="14">
        <v>8719.92</v>
      </c>
      <c r="D1872" s="14">
        <v>8640.42</v>
      </c>
      <c r="E1872" s="15">
        <v>8640.42</v>
      </c>
      <c r="F1872" s="19">
        <f t="shared" si="182"/>
        <v>-2.2579920883475615</v>
      </c>
      <c r="G1872" s="19"/>
      <c r="H1872" s="19"/>
      <c r="I1872" s="19"/>
      <c r="J1872" s="19"/>
      <c r="K1872" s="19"/>
      <c r="L1872" s="19"/>
      <c r="M1872" s="19"/>
      <c r="N1872" s="51">
        <f t="shared" si="183"/>
        <v>-11.469888260602989</v>
      </c>
      <c r="O1872" s="51">
        <f t="shared" si="184"/>
        <v>25.866971388835335</v>
      </c>
      <c r="Q1872" s="12">
        <v>40849</v>
      </c>
      <c r="R1872" s="5">
        <v>2569</v>
      </c>
      <c r="S1872" s="5">
        <v>2570</v>
      </c>
      <c r="T1872" s="5">
        <v>2503</v>
      </c>
      <c r="U1872" s="5">
        <v>2505</v>
      </c>
      <c r="V1872" s="5">
        <v>9825700</v>
      </c>
      <c r="W1872" s="3">
        <v>2505</v>
      </c>
      <c r="X1872" s="19">
        <f t="shared" si="185"/>
        <v>-3.6327345309381238</v>
      </c>
      <c r="AF1872" s="51">
        <f t="shared" si="187"/>
        <v>-47.929724967657641</v>
      </c>
      <c r="AG1872" s="51">
        <f t="shared" si="186"/>
        <v>174.10313147567223</v>
      </c>
    </row>
    <row r="1873" spans="1:33">
      <c r="A1873" s="12">
        <v>40851</v>
      </c>
      <c r="B1873" s="14">
        <v>8761.27</v>
      </c>
      <c r="C1873" s="14">
        <v>8814.7099999999991</v>
      </c>
      <c r="D1873" s="14">
        <v>8729.08</v>
      </c>
      <c r="E1873" s="15">
        <v>8801.4</v>
      </c>
      <c r="F1873" s="19">
        <f t="shared" si="182"/>
        <v>1.8290272002181422</v>
      </c>
      <c r="G1873" s="19"/>
      <c r="H1873" s="19"/>
      <c r="I1873" s="19"/>
      <c r="J1873" s="19"/>
      <c r="K1873" s="19"/>
      <c r="L1873" s="19"/>
      <c r="M1873" s="19"/>
      <c r="N1873" s="51">
        <f t="shared" si="183"/>
        <v>6.1467133516730934</v>
      </c>
      <c r="O1873" s="51">
        <f t="shared" si="184"/>
        <v>11.259625537247276</v>
      </c>
      <c r="Q1873" s="12">
        <v>40851</v>
      </c>
      <c r="R1873" s="5">
        <v>2550</v>
      </c>
      <c r="S1873" s="5">
        <v>2555</v>
      </c>
      <c r="T1873" s="5">
        <v>2533</v>
      </c>
      <c r="U1873" s="5">
        <v>2552</v>
      </c>
      <c r="V1873" s="5">
        <v>8437500</v>
      </c>
      <c r="W1873" s="3">
        <v>2552</v>
      </c>
      <c r="X1873" s="19">
        <f t="shared" si="185"/>
        <v>1.8416927899686519</v>
      </c>
      <c r="AF1873" s="51">
        <f t="shared" si="187"/>
        <v>6.2494385232708662</v>
      </c>
      <c r="AG1873" s="51">
        <f t="shared" si="186"/>
        <v>11.511219455261717</v>
      </c>
    </row>
    <row r="1874" spans="1:33">
      <c r="A1874" s="12">
        <v>40854</v>
      </c>
      <c r="B1874" s="14">
        <v>8771.82</v>
      </c>
      <c r="C1874" s="14">
        <v>8779.5499999999993</v>
      </c>
      <c r="D1874" s="14">
        <v>8741.25</v>
      </c>
      <c r="E1874" s="15">
        <v>8767.09</v>
      </c>
      <c r="F1874" s="19">
        <f t="shared" si="182"/>
        <v>-0.39134992340673463</v>
      </c>
      <c r="G1874" s="19"/>
      <c r="H1874" s="19"/>
      <c r="I1874" s="19"/>
      <c r="J1874" s="19"/>
      <c r="K1874" s="19"/>
      <c r="L1874" s="19"/>
      <c r="M1874" s="19"/>
      <c r="N1874" s="51">
        <f t="shared" si="183"/>
        <v>-5.866650536260945E-2</v>
      </c>
      <c r="O1874" s="51">
        <f t="shared" si="184"/>
        <v>2.2795736347249646E-2</v>
      </c>
      <c r="Q1874" s="12">
        <v>40854</v>
      </c>
      <c r="R1874" s="5">
        <v>2551</v>
      </c>
      <c r="S1874" s="5">
        <v>2555</v>
      </c>
      <c r="T1874" s="5">
        <v>2524</v>
      </c>
      <c r="U1874" s="5">
        <v>2546</v>
      </c>
      <c r="V1874" s="5">
        <v>5816400</v>
      </c>
      <c r="W1874" s="3">
        <v>2546</v>
      </c>
      <c r="X1874" s="19">
        <f t="shared" si="185"/>
        <v>-0.2356637863315004</v>
      </c>
      <c r="AF1874" s="51">
        <f t="shared" si="187"/>
        <v>-1.3043591018543341E-2</v>
      </c>
      <c r="AG1874" s="51">
        <f t="shared" si="186"/>
        <v>3.070409002408259E-3</v>
      </c>
    </row>
    <row r="1875" spans="1:33">
      <c r="A1875" s="12">
        <v>40855</v>
      </c>
      <c r="B1875" s="14">
        <v>8744.36</v>
      </c>
      <c r="C1875" s="14">
        <v>8772.0400000000009</v>
      </c>
      <c r="D1875" s="5">
        <v>8644</v>
      </c>
      <c r="E1875" s="15">
        <v>8655.51</v>
      </c>
      <c r="F1875" s="19">
        <f t="shared" si="182"/>
        <v>-1.2891210338847732</v>
      </c>
      <c r="G1875" s="19"/>
      <c r="H1875" s="19"/>
      <c r="I1875" s="19"/>
      <c r="J1875" s="19"/>
      <c r="K1875" s="19"/>
      <c r="L1875" s="19"/>
      <c r="M1875" s="19"/>
      <c r="N1875" s="51">
        <f t="shared" si="183"/>
        <v>-2.1284484556367582</v>
      </c>
      <c r="O1875" s="51">
        <f t="shared" si="184"/>
        <v>2.737899588640504</v>
      </c>
      <c r="Q1875" s="12">
        <v>40855</v>
      </c>
      <c r="R1875" s="5">
        <v>2526</v>
      </c>
      <c r="S1875" s="5">
        <v>2533</v>
      </c>
      <c r="T1875" s="5">
        <v>2502</v>
      </c>
      <c r="U1875" s="5">
        <v>2503</v>
      </c>
      <c r="V1875" s="5">
        <v>6353300</v>
      </c>
      <c r="W1875" s="3">
        <v>2503</v>
      </c>
      <c r="X1875" s="19">
        <f t="shared" si="185"/>
        <v>-1.7179384738314023</v>
      </c>
      <c r="AF1875" s="51">
        <f t="shared" si="187"/>
        <v>-5.0678027685519034</v>
      </c>
      <c r="AG1875" s="51">
        <f t="shared" si="186"/>
        <v>8.7048162076845639</v>
      </c>
    </row>
    <row r="1876" spans="1:33">
      <c r="A1876" s="12">
        <v>40856</v>
      </c>
      <c r="B1876" s="14">
        <v>8724.6</v>
      </c>
      <c r="C1876" s="14">
        <v>8762.98</v>
      </c>
      <c r="D1876" s="14">
        <v>8678.7800000000007</v>
      </c>
      <c r="E1876" s="15">
        <v>8755.44</v>
      </c>
      <c r="F1876" s="19">
        <f t="shared" si="182"/>
        <v>1.1413475507798614</v>
      </c>
      <c r="G1876" s="19"/>
      <c r="H1876" s="19"/>
      <c r="I1876" s="19"/>
      <c r="J1876" s="19"/>
      <c r="K1876" s="19"/>
      <c r="L1876" s="19"/>
      <c r="M1876" s="19"/>
      <c r="N1876" s="51">
        <f t="shared" si="183"/>
        <v>1.4977151232814281</v>
      </c>
      <c r="O1876" s="51">
        <f t="shared" si="184"/>
        <v>1.7135848749247948</v>
      </c>
      <c r="Q1876" s="12">
        <v>40856</v>
      </c>
      <c r="R1876" s="5">
        <v>2517</v>
      </c>
      <c r="S1876" s="5">
        <v>2553</v>
      </c>
      <c r="T1876" s="5">
        <v>2512</v>
      </c>
      <c r="U1876" s="5">
        <v>2542</v>
      </c>
      <c r="V1876" s="5">
        <v>6299600</v>
      </c>
      <c r="W1876" s="3">
        <v>2542</v>
      </c>
      <c r="X1876" s="19">
        <f t="shared" si="185"/>
        <v>1.5342250196695515</v>
      </c>
      <c r="AF1876" s="51">
        <f t="shared" si="187"/>
        <v>3.6132214506355687</v>
      </c>
      <c r="AG1876" s="51">
        <f t="shared" si="186"/>
        <v>5.5444623637616379</v>
      </c>
    </row>
    <row r="1877" spans="1:33">
      <c r="A1877" s="12">
        <v>40857</v>
      </c>
      <c r="B1877" s="14">
        <v>8597.2800000000007</v>
      </c>
      <c r="C1877" s="14">
        <v>8600.2099999999991</v>
      </c>
      <c r="D1877" s="14">
        <v>8500.67</v>
      </c>
      <c r="E1877" s="15">
        <v>8500.7999999999993</v>
      </c>
      <c r="F1877" s="19">
        <f t="shared" si="182"/>
        <v>-2.9954827780914886</v>
      </c>
      <c r="G1877" s="19"/>
      <c r="H1877" s="19"/>
      <c r="I1877" s="19"/>
      <c r="J1877" s="19"/>
      <c r="K1877" s="19"/>
      <c r="L1877" s="19"/>
      <c r="M1877" s="19"/>
      <c r="N1877" s="51">
        <f t="shared" si="183"/>
        <v>-26.803315025686413</v>
      </c>
      <c r="O1877" s="51">
        <f t="shared" si="184"/>
        <v>80.214216838385937</v>
      </c>
      <c r="Q1877" s="12">
        <v>40857</v>
      </c>
      <c r="R1877" s="5">
        <v>2498</v>
      </c>
      <c r="S1877" s="5">
        <v>2504</v>
      </c>
      <c r="T1877" s="5">
        <v>2462</v>
      </c>
      <c r="U1877" s="5">
        <v>2499</v>
      </c>
      <c r="V1877" s="5">
        <v>12699700</v>
      </c>
      <c r="W1877" s="3">
        <v>2499</v>
      </c>
      <c r="X1877" s="19">
        <f t="shared" si="185"/>
        <v>-1.720688275310124</v>
      </c>
      <c r="AF1877" s="51">
        <f t="shared" si="187"/>
        <v>-5.0921807347739438</v>
      </c>
      <c r="AG1877" s="51">
        <f t="shared" si="186"/>
        <v>8.7606920115209626</v>
      </c>
    </row>
    <row r="1878" spans="1:33">
      <c r="A1878" s="12">
        <v>40858</v>
      </c>
      <c r="B1878" s="14">
        <v>8545.92</v>
      </c>
      <c r="C1878" s="14">
        <v>8566.49</v>
      </c>
      <c r="D1878" s="14">
        <v>8485.77</v>
      </c>
      <c r="E1878" s="15">
        <v>8514.4699999999993</v>
      </c>
      <c r="F1878" s="19">
        <f t="shared" si="182"/>
        <v>0.1605502162788767</v>
      </c>
      <c r="G1878" s="19"/>
      <c r="H1878" s="19"/>
      <c r="I1878" s="19"/>
      <c r="J1878" s="19"/>
      <c r="K1878" s="19"/>
      <c r="L1878" s="19"/>
      <c r="M1878" s="19"/>
      <c r="N1878" s="51">
        <f t="shared" si="183"/>
        <v>4.3575344612433679E-3</v>
      </c>
      <c r="O1878" s="51">
        <f t="shared" si="184"/>
        <v>7.117395627304553E-4</v>
      </c>
      <c r="Q1878" s="12">
        <v>40858</v>
      </c>
      <c r="R1878" s="5">
        <v>2493</v>
      </c>
      <c r="S1878" s="5">
        <v>2502</v>
      </c>
      <c r="T1878" s="5">
        <v>2450</v>
      </c>
      <c r="U1878" s="5">
        <v>2454</v>
      </c>
      <c r="V1878" s="5">
        <v>7759800</v>
      </c>
      <c r="W1878" s="3">
        <v>2454</v>
      </c>
      <c r="X1878" s="19">
        <f t="shared" si="185"/>
        <v>-1.8337408312958436</v>
      </c>
      <c r="AF1878" s="51">
        <f t="shared" si="187"/>
        <v>-6.1634457881459017</v>
      </c>
      <c r="AG1878" s="51">
        <f t="shared" si="186"/>
        <v>11.300511646261452</v>
      </c>
    </row>
    <row r="1879" spans="1:33">
      <c r="A1879" s="12">
        <v>40861</v>
      </c>
      <c r="B1879" s="14">
        <v>8631.2800000000007</v>
      </c>
      <c r="C1879" s="14">
        <v>8655.31</v>
      </c>
      <c r="D1879" s="14">
        <v>8595.43</v>
      </c>
      <c r="E1879" s="15">
        <v>8603.7000000000007</v>
      </c>
      <c r="F1879" s="19">
        <f t="shared" si="182"/>
        <v>1.0371119402117852</v>
      </c>
      <c r="G1879" s="19"/>
      <c r="H1879" s="19"/>
      <c r="I1879" s="19"/>
      <c r="J1879" s="19"/>
      <c r="K1879" s="19"/>
      <c r="L1879" s="19"/>
      <c r="M1879" s="19"/>
      <c r="N1879" s="51">
        <f t="shared" si="183"/>
        <v>1.124530167517741</v>
      </c>
      <c r="O1879" s="51">
        <f t="shared" si="184"/>
        <v>1.1693956685230797</v>
      </c>
      <c r="Q1879" s="12">
        <v>40861</v>
      </c>
      <c r="R1879" s="5">
        <v>2490</v>
      </c>
      <c r="S1879" s="5">
        <v>2492</v>
      </c>
      <c r="T1879" s="5">
        <v>2466</v>
      </c>
      <c r="U1879" s="5">
        <v>2483</v>
      </c>
      <c r="V1879" s="5">
        <v>5354300</v>
      </c>
      <c r="W1879" s="3">
        <v>2483</v>
      </c>
      <c r="X1879" s="19">
        <f t="shared" si="185"/>
        <v>1.1679420056383407</v>
      </c>
      <c r="AF1879" s="51">
        <f t="shared" si="187"/>
        <v>1.5942724427165047</v>
      </c>
      <c r="AG1879" s="51">
        <f t="shared" si="186"/>
        <v>1.8624446968599628</v>
      </c>
    </row>
    <row r="1880" spans="1:33">
      <c r="A1880" s="12">
        <v>40862</v>
      </c>
      <c r="B1880" s="14">
        <v>8546.99</v>
      </c>
      <c r="C1880" s="14">
        <v>8584.2999999999993</v>
      </c>
      <c r="D1880" s="14">
        <v>8527.6299999999992</v>
      </c>
      <c r="E1880" s="15">
        <v>8541.93</v>
      </c>
      <c r="F1880" s="19">
        <f t="shared" si="182"/>
        <v>-0.72313868177332796</v>
      </c>
      <c r="G1880" s="19"/>
      <c r="H1880" s="19"/>
      <c r="I1880" s="19"/>
      <c r="J1880" s="19"/>
      <c r="K1880" s="19"/>
      <c r="L1880" s="19"/>
      <c r="M1880" s="19"/>
      <c r="N1880" s="51">
        <f t="shared" si="183"/>
        <v>-0.3737980556775517</v>
      </c>
      <c r="O1880" s="51">
        <f t="shared" si="184"/>
        <v>0.26926674310675269</v>
      </c>
      <c r="Q1880" s="12">
        <v>40862</v>
      </c>
      <c r="R1880" s="5">
        <v>2463</v>
      </c>
      <c r="S1880" s="5">
        <v>2490</v>
      </c>
      <c r="T1880" s="5">
        <v>2457</v>
      </c>
      <c r="U1880" s="5">
        <v>2471</v>
      </c>
      <c r="V1880" s="5">
        <v>4911700</v>
      </c>
      <c r="W1880" s="3">
        <v>2471</v>
      </c>
      <c r="X1880" s="19">
        <f t="shared" si="185"/>
        <v>-0.48563334682314846</v>
      </c>
      <c r="AF1880" s="51">
        <f t="shared" si="187"/>
        <v>-0.11434227831409803</v>
      </c>
      <c r="AG1880" s="51">
        <f t="shared" si="186"/>
        <v>5.5497802695718926E-2</v>
      </c>
    </row>
    <row r="1881" spans="1:33">
      <c r="A1881" s="12">
        <v>40863</v>
      </c>
      <c r="B1881" s="14">
        <v>8546.75</v>
      </c>
      <c r="C1881" s="14">
        <v>8567.64</v>
      </c>
      <c r="D1881" s="14">
        <v>8459.2999999999993</v>
      </c>
      <c r="E1881" s="15">
        <v>8463.16</v>
      </c>
      <c r="F1881" s="19">
        <f t="shared" si="182"/>
        <v>-0.93073981822393104</v>
      </c>
      <c r="G1881" s="19"/>
      <c r="H1881" s="19"/>
      <c r="I1881" s="19"/>
      <c r="J1881" s="19"/>
      <c r="K1881" s="19"/>
      <c r="L1881" s="19"/>
      <c r="M1881" s="19"/>
      <c r="N1881" s="51">
        <f t="shared" si="183"/>
        <v>-0.7990615960023999</v>
      </c>
      <c r="O1881" s="51">
        <f t="shared" si="184"/>
        <v>0.74149292437685677</v>
      </c>
      <c r="Q1881" s="12">
        <v>40863</v>
      </c>
      <c r="R1881" s="5">
        <v>2461</v>
      </c>
      <c r="S1881" s="5">
        <v>2483</v>
      </c>
      <c r="T1881" s="5">
        <v>2453</v>
      </c>
      <c r="U1881" s="5">
        <v>2467</v>
      </c>
      <c r="V1881" s="5">
        <v>6508300</v>
      </c>
      <c r="W1881" s="3">
        <v>2467</v>
      </c>
      <c r="X1881" s="19">
        <f t="shared" si="185"/>
        <v>-0.16214025131738954</v>
      </c>
      <c r="AF1881" s="51">
        <f t="shared" si="187"/>
        <v>-4.2414939181570875E-3</v>
      </c>
      <c r="AG1881" s="51">
        <f t="shared" si="186"/>
        <v>6.8658102730551627E-4</v>
      </c>
    </row>
    <row r="1882" spans="1:33">
      <c r="A1882" s="12">
        <v>40864</v>
      </c>
      <c r="B1882" s="14">
        <v>8421.8799999999992</v>
      </c>
      <c r="C1882" s="14">
        <v>8491.82</v>
      </c>
      <c r="D1882" s="14">
        <v>8400.2199999999993</v>
      </c>
      <c r="E1882" s="15">
        <v>8479.6299999999992</v>
      </c>
      <c r="F1882" s="19">
        <f t="shared" si="182"/>
        <v>0.19423017277875743</v>
      </c>
      <c r="G1882" s="19"/>
      <c r="H1882" s="19"/>
      <c r="I1882" s="19"/>
      <c r="J1882" s="19"/>
      <c r="K1882" s="19"/>
      <c r="L1882" s="19"/>
      <c r="M1882" s="19"/>
      <c r="N1882" s="51">
        <f t="shared" si="183"/>
        <v>7.6471591396311354E-3</v>
      </c>
      <c r="O1882" s="51">
        <f t="shared" si="184"/>
        <v>1.5066076586099464E-3</v>
      </c>
      <c r="Q1882" s="12">
        <v>40864</v>
      </c>
      <c r="R1882" s="5">
        <v>2457</v>
      </c>
      <c r="S1882" s="5">
        <v>2525</v>
      </c>
      <c r="T1882" s="5">
        <v>2450</v>
      </c>
      <c r="U1882" s="5">
        <v>2505</v>
      </c>
      <c r="V1882" s="5">
        <v>8784900</v>
      </c>
      <c r="W1882" s="3">
        <v>2505</v>
      </c>
      <c r="X1882" s="19">
        <f t="shared" si="185"/>
        <v>1.5169660678642716</v>
      </c>
      <c r="AF1882" s="51">
        <f t="shared" si="187"/>
        <v>3.4926702390468818</v>
      </c>
      <c r="AG1882" s="51">
        <f t="shared" si="186"/>
        <v>5.2991975681196246</v>
      </c>
    </row>
    <row r="1883" spans="1:33">
      <c r="A1883" s="12">
        <v>40865</v>
      </c>
      <c r="B1883" s="14">
        <v>8374.16</v>
      </c>
      <c r="C1883" s="14">
        <v>8398.7999999999993</v>
      </c>
      <c r="D1883" s="14">
        <v>8359.6</v>
      </c>
      <c r="E1883" s="15">
        <v>8374.91</v>
      </c>
      <c r="F1883" s="19">
        <f t="shared" si="182"/>
        <v>-1.2504014968518986</v>
      </c>
      <c r="G1883" s="19"/>
      <c r="H1883" s="19"/>
      <c r="I1883" s="19"/>
      <c r="J1883" s="19"/>
      <c r="K1883" s="19"/>
      <c r="L1883" s="19"/>
      <c r="M1883" s="19"/>
      <c r="N1883" s="51">
        <f t="shared" si="183"/>
        <v>-1.9419728382504773</v>
      </c>
      <c r="O1883" s="51">
        <f t="shared" si="184"/>
        <v>2.4228370245274462</v>
      </c>
      <c r="Q1883" s="12">
        <v>40865</v>
      </c>
      <c r="R1883" s="5">
        <v>2463</v>
      </c>
      <c r="S1883" s="5">
        <v>2472</v>
      </c>
      <c r="T1883" s="5">
        <v>2442</v>
      </c>
      <c r="U1883" s="5">
        <v>2448</v>
      </c>
      <c r="V1883" s="5">
        <v>7767800</v>
      </c>
      <c r="W1883" s="3">
        <v>2448</v>
      </c>
      <c r="X1883" s="19">
        <f t="shared" si="185"/>
        <v>-2.3284313725490198</v>
      </c>
      <c r="AF1883" s="51">
        <f t="shared" si="187"/>
        <v>-12.619451260896007</v>
      </c>
      <c r="AG1883" s="51">
        <f t="shared" si="186"/>
        <v>29.380146759516887</v>
      </c>
    </row>
    <row r="1884" spans="1:33">
      <c r="A1884" s="12">
        <v>40868</v>
      </c>
      <c r="B1884" s="14">
        <v>8349.0499999999993</v>
      </c>
      <c r="C1884" s="14">
        <v>8375.6</v>
      </c>
      <c r="D1884" s="14">
        <v>8343.93</v>
      </c>
      <c r="E1884" s="15">
        <v>8348.27</v>
      </c>
      <c r="F1884" s="19">
        <f t="shared" si="182"/>
        <v>-0.31910803076564864</v>
      </c>
      <c r="G1884" s="19"/>
      <c r="H1884" s="19"/>
      <c r="I1884" s="19"/>
      <c r="J1884" s="19"/>
      <c r="K1884" s="19"/>
      <c r="L1884" s="19"/>
      <c r="M1884" s="19"/>
      <c r="N1884" s="51">
        <f t="shared" si="183"/>
        <v>-3.1651314413521377E-2</v>
      </c>
      <c r="O1884" s="51">
        <f t="shared" si="184"/>
        <v>1.0012034407409082E-2</v>
      </c>
      <c r="Q1884" s="12">
        <v>40868</v>
      </c>
      <c r="R1884" s="5">
        <v>2427</v>
      </c>
      <c r="S1884" s="5">
        <v>2431</v>
      </c>
      <c r="T1884" s="5">
        <v>2376</v>
      </c>
      <c r="U1884" s="5">
        <v>2385</v>
      </c>
      <c r="V1884" s="5">
        <v>8329600</v>
      </c>
      <c r="W1884" s="3">
        <v>2385</v>
      </c>
      <c r="X1884" s="19">
        <f t="shared" si="185"/>
        <v>-2.6415094339622645</v>
      </c>
      <c r="AF1884" s="51">
        <f t="shared" si="187"/>
        <v>-18.425717335012713</v>
      </c>
      <c r="AG1884" s="51">
        <f t="shared" si="186"/>
        <v>48.666771802236639</v>
      </c>
    </row>
    <row r="1885" spans="1:33">
      <c r="A1885" s="12">
        <v>40869</v>
      </c>
      <c r="B1885" s="14">
        <v>8263.86</v>
      </c>
      <c r="C1885" s="14">
        <v>8350.35</v>
      </c>
      <c r="D1885" s="14">
        <v>8261.01</v>
      </c>
      <c r="E1885" s="15">
        <v>8314.74</v>
      </c>
      <c r="F1885" s="19">
        <f t="shared" si="182"/>
        <v>-0.40325975316126128</v>
      </c>
      <c r="G1885" s="19"/>
      <c r="H1885" s="19"/>
      <c r="I1885" s="19"/>
      <c r="J1885" s="19"/>
      <c r="K1885" s="19"/>
      <c r="L1885" s="19"/>
      <c r="M1885" s="19"/>
      <c r="N1885" s="51">
        <f t="shared" si="183"/>
        <v>-6.4228071593405572E-2</v>
      </c>
      <c r="O1885" s="51">
        <f t="shared" si="184"/>
        <v>2.5721710371371841E-2</v>
      </c>
      <c r="Q1885" s="12">
        <v>40869</v>
      </c>
      <c r="R1885" s="5">
        <v>2351</v>
      </c>
      <c r="S1885" s="5">
        <v>2408</v>
      </c>
      <c r="T1885" s="5">
        <v>2342</v>
      </c>
      <c r="U1885" s="5">
        <v>2387</v>
      </c>
      <c r="V1885" s="5">
        <v>7376400</v>
      </c>
      <c r="W1885" s="3">
        <v>2387</v>
      </c>
      <c r="X1885" s="19">
        <f t="shared" si="185"/>
        <v>8.3787180561374103E-2</v>
      </c>
      <c r="AF1885" s="51">
        <f t="shared" si="187"/>
        <v>5.9386854284886634E-4</v>
      </c>
      <c r="AG1885" s="51">
        <f t="shared" si="186"/>
        <v>4.9917607491451542E-5</v>
      </c>
    </row>
    <row r="1886" spans="1:33">
      <c r="A1886" s="12">
        <v>40871</v>
      </c>
      <c r="B1886" s="14">
        <v>8189.42</v>
      </c>
      <c r="C1886" s="14">
        <v>8212.9500000000007</v>
      </c>
      <c r="D1886" s="14">
        <v>8157.39</v>
      </c>
      <c r="E1886" s="15">
        <v>8165.18</v>
      </c>
      <c r="F1886" s="19">
        <f t="shared" si="182"/>
        <v>-1.8316803793670133</v>
      </c>
      <c r="G1886" s="19"/>
      <c r="H1886" s="19"/>
      <c r="I1886" s="19"/>
      <c r="J1886" s="19"/>
      <c r="K1886" s="19"/>
      <c r="L1886" s="19"/>
      <c r="M1886" s="19"/>
      <c r="N1886" s="51">
        <f t="shared" si="183"/>
        <v>-6.1173942264758683</v>
      </c>
      <c r="O1886" s="51">
        <f t="shared" si="184"/>
        <v>11.188073011064798</v>
      </c>
      <c r="Q1886" s="12">
        <v>40871</v>
      </c>
      <c r="R1886" s="5">
        <v>2335</v>
      </c>
      <c r="S1886" s="5">
        <v>2396</v>
      </c>
      <c r="T1886" s="5">
        <v>2330</v>
      </c>
      <c r="U1886" s="5">
        <v>2376</v>
      </c>
      <c r="V1886" s="5">
        <v>7079500</v>
      </c>
      <c r="W1886" s="3">
        <v>2376</v>
      </c>
      <c r="X1886" s="19">
        <f t="shared" si="185"/>
        <v>-0.46296296296296291</v>
      </c>
      <c r="AF1886" s="51">
        <f t="shared" si="187"/>
        <v>-9.9056934655380971E-2</v>
      </c>
      <c r="AG1886" s="51">
        <f t="shared" si="186"/>
        <v>4.5833164745447047E-2</v>
      </c>
    </row>
    <row r="1887" spans="1:33">
      <c r="A1887" s="12">
        <v>40872</v>
      </c>
      <c r="B1887" s="14">
        <v>8138.19</v>
      </c>
      <c r="C1887" s="14">
        <v>8199.67</v>
      </c>
      <c r="D1887" s="14">
        <v>8135.79</v>
      </c>
      <c r="E1887" s="15">
        <v>8160.01</v>
      </c>
      <c r="F1887" s="19">
        <f t="shared" si="182"/>
        <v>-6.3357765492935328E-2</v>
      </c>
      <c r="G1887" s="19"/>
      <c r="H1887" s="19"/>
      <c r="I1887" s="19"/>
      <c r="J1887" s="19"/>
      <c r="K1887" s="19"/>
      <c r="L1887" s="19"/>
      <c r="M1887" s="19"/>
      <c r="N1887" s="51">
        <f t="shared" si="183"/>
        <v>-2.2224326447110849E-4</v>
      </c>
      <c r="O1887" s="51">
        <f t="shared" si="184"/>
        <v>1.3461851957594726E-5</v>
      </c>
      <c r="Q1887" s="12">
        <v>40872</v>
      </c>
      <c r="R1887" s="5">
        <v>2352</v>
      </c>
      <c r="S1887" s="5">
        <v>2443</v>
      </c>
      <c r="T1887" s="5">
        <v>2352</v>
      </c>
      <c r="U1887" s="5">
        <v>2413</v>
      </c>
      <c r="V1887" s="5">
        <v>8056500</v>
      </c>
      <c r="W1887" s="3">
        <v>2413</v>
      </c>
      <c r="X1887" s="19">
        <f t="shared" si="185"/>
        <v>1.5333609614587649</v>
      </c>
      <c r="AF1887" s="51">
        <f t="shared" si="187"/>
        <v>3.607121175738691</v>
      </c>
      <c r="AG1887" s="51">
        <f t="shared" si="186"/>
        <v>5.5319847730788698</v>
      </c>
    </row>
    <row r="1888" spans="1:33">
      <c r="A1888" s="12">
        <v>40875</v>
      </c>
      <c r="B1888" s="14">
        <v>8269.91</v>
      </c>
      <c r="C1888" s="14">
        <v>8322.01</v>
      </c>
      <c r="D1888" s="14">
        <v>8259.7099999999991</v>
      </c>
      <c r="E1888" s="15">
        <v>8287.49</v>
      </c>
      <c r="F1888" s="19">
        <f t="shared" si="182"/>
        <v>1.538222067236275</v>
      </c>
      <c r="G1888" s="19"/>
      <c r="H1888" s="19"/>
      <c r="I1888" s="19"/>
      <c r="J1888" s="19"/>
      <c r="K1888" s="19"/>
      <c r="L1888" s="19"/>
      <c r="M1888" s="19"/>
      <c r="N1888" s="51">
        <f t="shared" si="183"/>
        <v>3.6594349604631966</v>
      </c>
      <c r="O1888" s="51">
        <f t="shared" si="184"/>
        <v>5.6392157484266248</v>
      </c>
      <c r="Q1888" s="12">
        <v>40875</v>
      </c>
      <c r="R1888" s="5">
        <v>2450</v>
      </c>
      <c r="S1888" s="5">
        <v>2506</v>
      </c>
      <c r="T1888" s="5">
        <v>2447</v>
      </c>
      <c r="U1888" s="5">
        <v>2483</v>
      </c>
      <c r="V1888" s="5">
        <v>8092800</v>
      </c>
      <c r="W1888" s="3">
        <v>2483</v>
      </c>
      <c r="X1888" s="19">
        <f t="shared" si="185"/>
        <v>2.8191703584373742</v>
      </c>
      <c r="AF1888" s="51">
        <f t="shared" si="187"/>
        <v>22.412366650271014</v>
      </c>
      <c r="AG1888" s="51">
        <f t="shared" si="186"/>
        <v>63.190281704329202</v>
      </c>
    </row>
    <row r="1889" spans="1:33">
      <c r="A1889" s="12">
        <v>40876</v>
      </c>
      <c r="B1889" s="14">
        <v>8371.01</v>
      </c>
      <c r="C1889" s="14">
        <v>8477.82</v>
      </c>
      <c r="D1889" s="14">
        <v>8351.3799999999992</v>
      </c>
      <c r="E1889" s="15">
        <v>8477.82</v>
      </c>
      <c r="F1889" s="19">
        <f t="shared" si="182"/>
        <v>2.2450346905218552</v>
      </c>
      <c r="G1889" s="19"/>
      <c r="H1889" s="19"/>
      <c r="I1889" s="19"/>
      <c r="J1889" s="19"/>
      <c r="K1889" s="19"/>
      <c r="L1889" s="19"/>
      <c r="M1889" s="19"/>
      <c r="N1889" s="51">
        <f t="shared" si="183"/>
        <v>11.357546163348475</v>
      </c>
      <c r="O1889" s="51">
        <f t="shared" si="184"/>
        <v>25.529717802220667</v>
      </c>
      <c r="Q1889" s="12">
        <v>40876</v>
      </c>
      <c r="R1889" s="5">
        <v>2500</v>
      </c>
      <c r="S1889" s="5">
        <v>2535</v>
      </c>
      <c r="T1889" s="5">
        <v>2486</v>
      </c>
      <c r="U1889" s="5">
        <v>2529</v>
      </c>
      <c r="V1889" s="5">
        <v>7936500</v>
      </c>
      <c r="W1889" s="3">
        <v>2529</v>
      </c>
      <c r="X1889" s="19">
        <f t="shared" si="185"/>
        <v>1.8189007512850928</v>
      </c>
      <c r="AF1889" s="51">
        <f t="shared" si="187"/>
        <v>6.0203094794947001</v>
      </c>
      <c r="AG1889" s="51">
        <f t="shared" si="186"/>
        <v>10.951957660579758</v>
      </c>
    </row>
    <row r="1890" spans="1:33">
      <c r="A1890" s="12">
        <v>40877</v>
      </c>
      <c r="B1890" s="14">
        <v>8407.6299999999992</v>
      </c>
      <c r="C1890" s="14">
        <v>8435.34</v>
      </c>
      <c r="D1890" s="14">
        <v>8361.69</v>
      </c>
      <c r="E1890" s="15">
        <v>8434.61</v>
      </c>
      <c r="F1890" s="19">
        <f t="shared" si="182"/>
        <v>-0.5122939886965624</v>
      </c>
      <c r="G1890" s="19"/>
      <c r="H1890" s="19"/>
      <c r="I1890" s="19"/>
      <c r="J1890" s="19"/>
      <c r="K1890" s="19"/>
      <c r="L1890" s="19"/>
      <c r="M1890" s="19"/>
      <c r="N1890" s="51">
        <f t="shared" si="183"/>
        <v>-0.13226810233150124</v>
      </c>
      <c r="O1890" s="51">
        <f t="shared" si="184"/>
        <v>6.7391764925914269E-2</v>
      </c>
      <c r="Q1890" s="12">
        <v>40877</v>
      </c>
      <c r="R1890" s="5">
        <v>2518</v>
      </c>
      <c r="S1890" s="5">
        <v>2519</v>
      </c>
      <c r="T1890" s="5">
        <v>2478</v>
      </c>
      <c r="U1890" s="5">
        <v>2509</v>
      </c>
      <c r="V1890" s="5">
        <v>7177100</v>
      </c>
      <c r="W1890" s="3">
        <v>2509</v>
      </c>
      <c r="X1890" s="19">
        <f t="shared" si="185"/>
        <v>-0.79713033080908735</v>
      </c>
      <c r="AF1890" s="51">
        <f t="shared" si="187"/>
        <v>-0.50599965745833697</v>
      </c>
      <c r="AG1890" s="51">
        <f t="shared" si="186"/>
        <v>0.40321216876716559</v>
      </c>
    </row>
    <row r="1891" spans="1:33">
      <c r="A1891" s="12">
        <v>40878</v>
      </c>
      <c r="B1891" s="14">
        <v>8581.2000000000007</v>
      </c>
      <c r="C1891" s="14">
        <v>8653.8799999999992</v>
      </c>
      <c r="D1891" s="14">
        <v>8577.09</v>
      </c>
      <c r="E1891" s="15">
        <v>8597.3799999999992</v>
      </c>
      <c r="F1891" s="19">
        <f t="shared" si="182"/>
        <v>1.8932511997841046</v>
      </c>
      <c r="G1891" s="19"/>
      <c r="H1891" s="19"/>
      <c r="I1891" s="19"/>
      <c r="J1891" s="19"/>
      <c r="K1891" s="19"/>
      <c r="L1891" s="19"/>
      <c r="M1891" s="19"/>
      <c r="N1891" s="51">
        <f t="shared" si="183"/>
        <v>6.816163342561846</v>
      </c>
      <c r="O1891" s="51">
        <f t="shared" si="184"/>
        <v>12.92369358155335</v>
      </c>
      <c r="Q1891" s="12">
        <v>40878</v>
      </c>
      <c r="R1891" s="5">
        <v>2585</v>
      </c>
      <c r="S1891" s="5">
        <v>2595</v>
      </c>
      <c r="T1891" s="5">
        <v>2559</v>
      </c>
      <c r="U1891" s="5">
        <v>2567</v>
      </c>
      <c r="V1891" s="5">
        <v>7246900</v>
      </c>
      <c r="W1891" s="3">
        <v>2567</v>
      </c>
      <c r="X1891" s="19">
        <f t="shared" si="185"/>
        <v>2.2594468250876512</v>
      </c>
      <c r="AF1891" s="51">
        <f t="shared" si="187"/>
        <v>11.538803775021606</v>
      </c>
      <c r="AG1891" s="51">
        <f t="shared" si="186"/>
        <v>26.074403620518851</v>
      </c>
    </row>
    <row r="1892" spans="1:33">
      <c r="A1892" s="12">
        <v>40879</v>
      </c>
      <c r="B1892" s="14">
        <v>8603.23</v>
      </c>
      <c r="C1892" s="14">
        <v>8643.75</v>
      </c>
      <c r="D1892" s="14">
        <v>8591.93</v>
      </c>
      <c r="E1892" s="15">
        <v>8643.75</v>
      </c>
      <c r="F1892" s="19">
        <f t="shared" si="182"/>
        <v>0.53645697758496946</v>
      </c>
      <c r="G1892" s="19"/>
      <c r="H1892" s="19"/>
      <c r="I1892" s="19"/>
      <c r="J1892" s="19"/>
      <c r="K1892" s="19"/>
      <c r="L1892" s="19"/>
      <c r="M1892" s="19"/>
      <c r="N1892" s="51">
        <f t="shared" si="183"/>
        <v>0.15680195835701743</v>
      </c>
      <c r="O1892" s="51">
        <f t="shared" si="184"/>
        <v>8.4554224348224488E-2</v>
      </c>
      <c r="Q1892" s="12">
        <v>40879</v>
      </c>
      <c r="R1892" s="5">
        <v>2567</v>
      </c>
      <c r="S1892" s="5">
        <v>2594</v>
      </c>
      <c r="T1892" s="5">
        <v>2550</v>
      </c>
      <c r="U1892" s="5">
        <v>2594</v>
      </c>
      <c r="V1892" s="5">
        <v>5394900</v>
      </c>
      <c r="W1892" s="3">
        <v>2594</v>
      </c>
      <c r="X1892" s="19">
        <f t="shared" si="185"/>
        <v>1.040863531225906</v>
      </c>
      <c r="AF1892" s="51">
        <f t="shared" si="187"/>
        <v>1.1285389310269942</v>
      </c>
      <c r="AG1892" s="51">
        <f t="shared" si="186"/>
        <v>1.1749572370659009</v>
      </c>
    </row>
    <row r="1893" spans="1:33">
      <c r="A1893" s="12">
        <v>40882</v>
      </c>
      <c r="B1893" s="14">
        <v>8697.7800000000007</v>
      </c>
      <c r="C1893" s="14">
        <v>8704.48</v>
      </c>
      <c r="D1893" s="14">
        <v>8668.0400000000009</v>
      </c>
      <c r="E1893" s="15">
        <v>8695.98</v>
      </c>
      <c r="F1893" s="19">
        <f t="shared" si="182"/>
        <v>0.60062235653715357</v>
      </c>
      <c r="G1893" s="19"/>
      <c r="H1893" s="19"/>
      <c r="I1893" s="19"/>
      <c r="J1893" s="19"/>
      <c r="K1893" s="19"/>
      <c r="L1893" s="19"/>
      <c r="M1893" s="19"/>
      <c r="N1893" s="51">
        <f t="shared" si="183"/>
        <v>0.21970106551459592</v>
      </c>
      <c r="O1893" s="51">
        <f t="shared" si="184"/>
        <v>0.13256927592882026</v>
      </c>
      <c r="Q1893" s="12">
        <v>40882</v>
      </c>
      <c r="R1893" s="5">
        <v>2649</v>
      </c>
      <c r="S1893" s="5">
        <v>2668</v>
      </c>
      <c r="T1893" s="5">
        <v>2629</v>
      </c>
      <c r="U1893" s="5">
        <v>2663</v>
      </c>
      <c r="V1893" s="5">
        <v>10185000</v>
      </c>
      <c r="W1893" s="3">
        <v>2663</v>
      </c>
      <c r="X1893" s="19">
        <f t="shared" si="185"/>
        <v>2.5910627112279387</v>
      </c>
      <c r="AF1893" s="51">
        <f t="shared" si="187"/>
        <v>17.400768319138958</v>
      </c>
      <c r="AG1893" s="51">
        <f t="shared" si="186"/>
        <v>45.091141825114292</v>
      </c>
    </row>
    <row r="1894" spans="1:33">
      <c r="A1894" s="12">
        <v>40883</v>
      </c>
      <c r="B1894" s="14">
        <v>8644.9699999999993</v>
      </c>
      <c r="C1894" s="14">
        <v>8671.5400000000009</v>
      </c>
      <c r="D1894" s="14">
        <v>8571.09</v>
      </c>
      <c r="E1894" s="15">
        <v>8575.16</v>
      </c>
      <c r="F1894" s="19">
        <f t="shared" si="182"/>
        <v>-1.4089533023290495</v>
      </c>
      <c r="G1894" s="19"/>
      <c r="H1894" s="19"/>
      <c r="I1894" s="19"/>
      <c r="J1894" s="19"/>
      <c r="K1894" s="19"/>
      <c r="L1894" s="19"/>
      <c r="M1894" s="19"/>
      <c r="N1894" s="51">
        <f t="shared" si="183"/>
        <v>-2.7804286613185005</v>
      </c>
      <c r="O1894" s="51">
        <f t="shared" si="184"/>
        <v>3.9097501852387784</v>
      </c>
      <c r="Q1894" s="12">
        <v>40883</v>
      </c>
      <c r="R1894" s="5">
        <v>2632</v>
      </c>
      <c r="S1894" s="5">
        <v>2656</v>
      </c>
      <c r="T1894" s="5">
        <v>2603</v>
      </c>
      <c r="U1894" s="5">
        <v>2606</v>
      </c>
      <c r="V1894" s="5">
        <v>6890900</v>
      </c>
      <c r="W1894" s="3">
        <v>2606</v>
      </c>
      <c r="X1894" s="19">
        <f t="shared" si="185"/>
        <v>-2.1872601688411359</v>
      </c>
      <c r="AF1894" s="51">
        <f t="shared" si="187"/>
        <v>-10.460243736818065</v>
      </c>
      <c r="AG1894" s="51">
        <f t="shared" si="186"/>
        <v>22.876473252131216</v>
      </c>
    </row>
    <row r="1895" spans="1:33">
      <c r="A1895" s="12">
        <v>40884</v>
      </c>
      <c r="B1895" s="14">
        <v>8629.19</v>
      </c>
      <c r="C1895" s="14">
        <v>8729.81</v>
      </c>
      <c r="D1895" s="14">
        <v>8614.2099999999991</v>
      </c>
      <c r="E1895" s="15">
        <v>8722.17</v>
      </c>
      <c r="F1895" s="19">
        <f t="shared" si="182"/>
        <v>1.6854750595322061</v>
      </c>
      <c r="G1895" s="19"/>
      <c r="H1895" s="19"/>
      <c r="I1895" s="19"/>
      <c r="J1895" s="19"/>
      <c r="K1895" s="19"/>
      <c r="L1895" s="19"/>
      <c r="M1895" s="19"/>
      <c r="N1895" s="51">
        <f t="shared" si="183"/>
        <v>4.8119174423190421</v>
      </c>
      <c r="O1895" s="51">
        <f t="shared" si="184"/>
        <v>8.1237688327171931</v>
      </c>
      <c r="Q1895" s="12">
        <v>40884</v>
      </c>
      <c r="R1895" s="5">
        <v>2626</v>
      </c>
      <c r="S1895" s="5">
        <v>2682</v>
      </c>
      <c r="T1895" s="5">
        <v>2621</v>
      </c>
      <c r="U1895" s="5">
        <v>2672</v>
      </c>
      <c r="V1895" s="5">
        <v>7773700</v>
      </c>
      <c r="W1895" s="3">
        <v>2672</v>
      </c>
      <c r="X1895" s="19">
        <f t="shared" si="185"/>
        <v>2.4700598802395208</v>
      </c>
      <c r="AF1895" s="51">
        <f t="shared" si="187"/>
        <v>15.07522118768345</v>
      </c>
      <c r="AG1895" s="51">
        <f t="shared" si="186"/>
        <v>37.240736151811504</v>
      </c>
    </row>
    <row r="1896" spans="1:33">
      <c r="A1896" s="12">
        <v>40885</v>
      </c>
      <c r="B1896" s="14">
        <v>8664.35</v>
      </c>
      <c r="C1896" s="14">
        <v>8688.81</v>
      </c>
      <c r="D1896" s="14">
        <v>8625.19</v>
      </c>
      <c r="E1896" s="15">
        <v>8664.58</v>
      </c>
      <c r="F1896" s="19">
        <f t="shared" si="182"/>
        <v>-0.66466002968407178</v>
      </c>
      <c r="G1896" s="19"/>
      <c r="H1896" s="19"/>
      <c r="I1896" s="19"/>
      <c r="J1896" s="19"/>
      <c r="K1896" s="19"/>
      <c r="L1896" s="19"/>
      <c r="M1896" s="19"/>
      <c r="N1896" s="51">
        <f t="shared" si="183"/>
        <v>-0.28995303665598887</v>
      </c>
      <c r="O1896" s="51">
        <f t="shared" si="184"/>
        <v>0.19191262623152566</v>
      </c>
      <c r="Q1896" s="12">
        <v>40885</v>
      </c>
      <c r="R1896" s="5">
        <v>2640</v>
      </c>
      <c r="S1896" s="5">
        <v>2663</v>
      </c>
      <c r="T1896" s="5">
        <v>2628</v>
      </c>
      <c r="U1896" s="5">
        <v>2647</v>
      </c>
      <c r="V1896" s="5">
        <v>6324300</v>
      </c>
      <c r="W1896" s="3">
        <v>2647</v>
      </c>
      <c r="X1896" s="19">
        <f t="shared" si="185"/>
        <v>-0.94446543256516813</v>
      </c>
      <c r="AF1896" s="51">
        <f t="shared" si="187"/>
        <v>-0.84176085310904847</v>
      </c>
      <c r="AG1896" s="51">
        <f t="shared" si="186"/>
        <v>0.79478860658204253</v>
      </c>
    </row>
    <row r="1897" spans="1:33">
      <c r="A1897" s="12">
        <v>40886</v>
      </c>
      <c r="B1897" s="14">
        <v>8521.33</v>
      </c>
      <c r="C1897" s="14">
        <v>8576.68</v>
      </c>
      <c r="D1897" s="14">
        <v>8503.0300000000007</v>
      </c>
      <c r="E1897" s="15">
        <v>8536.4599999999991</v>
      </c>
      <c r="F1897" s="19">
        <f t="shared" si="182"/>
        <v>-1.5008563268614954</v>
      </c>
      <c r="G1897" s="19"/>
      <c r="H1897" s="19"/>
      <c r="I1897" s="19"/>
      <c r="J1897" s="19"/>
      <c r="K1897" s="19"/>
      <c r="L1897" s="19"/>
      <c r="M1897" s="19"/>
      <c r="N1897" s="51">
        <f t="shared" si="183"/>
        <v>-3.3619970617087782</v>
      </c>
      <c r="O1897" s="51">
        <f t="shared" si="184"/>
        <v>5.0365108366416163</v>
      </c>
      <c r="Q1897" s="12">
        <v>40886</v>
      </c>
      <c r="R1897" s="5">
        <v>2597</v>
      </c>
      <c r="S1897" s="5">
        <v>2649</v>
      </c>
      <c r="T1897" s="5">
        <v>2595</v>
      </c>
      <c r="U1897" s="5">
        <v>2636</v>
      </c>
      <c r="V1897" s="5">
        <v>13158900</v>
      </c>
      <c r="W1897" s="3">
        <v>2636</v>
      </c>
      <c r="X1897" s="19">
        <f t="shared" si="185"/>
        <v>-0.41729893778452198</v>
      </c>
      <c r="AF1897" s="51">
        <f t="shared" si="187"/>
        <v>-7.2527958939334849E-2</v>
      </c>
      <c r="AG1897" s="51">
        <f t="shared" si="186"/>
        <v>3.0246417400544602E-2</v>
      </c>
    </row>
    <row r="1898" spans="1:33">
      <c r="A1898" s="12">
        <v>40889</v>
      </c>
      <c r="B1898" s="14">
        <v>8652.98</v>
      </c>
      <c r="C1898" s="14">
        <v>8682.4699999999993</v>
      </c>
      <c r="D1898" s="14">
        <v>8633.35</v>
      </c>
      <c r="E1898" s="15">
        <v>8653.82</v>
      </c>
      <c r="F1898" s="19">
        <f t="shared" si="182"/>
        <v>1.3561640986292827</v>
      </c>
      <c r="G1898" s="19"/>
      <c r="H1898" s="19"/>
      <c r="I1898" s="19"/>
      <c r="J1898" s="19"/>
      <c r="K1898" s="19"/>
      <c r="L1898" s="19"/>
      <c r="M1898" s="19"/>
      <c r="N1898" s="51">
        <f t="shared" si="183"/>
        <v>2.509630190177401</v>
      </c>
      <c r="O1898" s="51">
        <f t="shared" si="184"/>
        <v>3.4104601047215168</v>
      </c>
      <c r="Q1898" s="12">
        <v>40889</v>
      </c>
      <c r="R1898" s="5">
        <v>2675</v>
      </c>
      <c r="S1898" s="5">
        <v>2690</v>
      </c>
      <c r="T1898" s="5">
        <v>2616</v>
      </c>
      <c r="U1898" s="5">
        <v>2617</v>
      </c>
      <c r="V1898" s="5">
        <v>9938800</v>
      </c>
      <c r="W1898" s="3">
        <v>2617</v>
      </c>
      <c r="X1898" s="19">
        <f t="shared" si="185"/>
        <v>-0.7260221627818112</v>
      </c>
      <c r="AF1898" s="51">
        <f t="shared" si="187"/>
        <v>-0.38226890250207285</v>
      </c>
      <c r="AG1898" s="51">
        <f t="shared" si="186"/>
        <v>0.27743332460520109</v>
      </c>
    </row>
    <row r="1899" spans="1:33">
      <c r="A1899" s="12">
        <v>40890</v>
      </c>
      <c r="B1899" s="14">
        <v>8535.52</v>
      </c>
      <c r="C1899" s="14">
        <v>8594.32</v>
      </c>
      <c r="D1899" s="14">
        <v>8518.7999999999993</v>
      </c>
      <c r="E1899" s="15">
        <v>8552.81</v>
      </c>
      <c r="F1899" s="19">
        <f t="shared" si="182"/>
        <v>-1.1810153622026003</v>
      </c>
      <c r="G1899" s="19"/>
      <c r="H1899" s="19"/>
      <c r="I1899" s="19"/>
      <c r="J1899" s="19"/>
      <c r="K1899" s="19"/>
      <c r="L1899" s="19"/>
      <c r="M1899" s="19"/>
      <c r="N1899" s="51">
        <f t="shared" si="183"/>
        <v>-1.6356502525843337</v>
      </c>
      <c r="O1899" s="51">
        <f t="shared" si="184"/>
        <v>1.9271725158779998</v>
      </c>
      <c r="Q1899" s="12">
        <v>40890</v>
      </c>
      <c r="R1899" s="5">
        <v>2570</v>
      </c>
      <c r="S1899" s="5">
        <v>2606</v>
      </c>
      <c r="T1899" s="5">
        <v>2556</v>
      </c>
      <c r="U1899" s="5">
        <v>2587</v>
      </c>
      <c r="V1899" s="5">
        <v>8317000</v>
      </c>
      <c r="W1899" s="3">
        <v>2587</v>
      </c>
      <c r="X1899" s="19">
        <f t="shared" si="185"/>
        <v>-1.1596443757247779</v>
      </c>
      <c r="AF1899" s="51">
        <f t="shared" si="187"/>
        <v>-1.5583807222289034</v>
      </c>
      <c r="AG1899" s="51">
        <f t="shared" si="186"/>
        <v>1.8067501089130937</v>
      </c>
    </row>
    <row r="1900" spans="1:33">
      <c r="A1900" s="12">
        <v>40891</v>
      </c>
      <c r="B1900" s="14">
        <v>8513.77</v>
      </c>
      <c r="C1900" s="14">
        <v>8540.57</v>
      </c>
      <c r="D1900" s="14">
        <v>8486.3700000000008</v>
      </c>
      <c r="E1900" s="15">
        <v>8519.1299999999992</v>
      </c>
      <c r="F1900" s="19">
        <f t="shared" si="182"/>
        <v>-0.39534553410970713</v>
      </c>
      <c r="G1900" s="19"/>
      <c r="H1900" s="19"/>
      <c r="I1900" s="19"/>
      <c r="J1900" s="19"/>
      <c r="K1900" s="19"/>
      <c r="L1900" s="19"/>
      <c r="M1900" s="19"/>
      <c r="N1900" s="51">
        <f t="shared" si="183"/>
        <v>-6.049498206440803E-2</v>
      </c>
      <c r="O1900" s="51">
        <f t="shared" si="184"/>
        <v>2.3747932348724608E-2</v>
      </c>
      <c r="Q1900" s="12">
        <v>40891</v>
      </c>
      <c r="R1900" s="5">
        <v>2578</v>
      </c>
      <c r="S1900" s="5">
        <v>2590</v>
      </c>
      <c r="T1900" s="5">
        <v>2562</v>
      </c>
      <c r="U1900" s="5">
        <v>2578</v>
      </c>
      <c r="V1900" s="5">
        <v>6541300</v>
      </c>
      <c r="W1900" s="3">
        <v>2578</v>
      </c>
      <c r="X1900" s="19">
        <f t="shared" si="185"/>
        <v>-0.34910783553141972</v>
      </c>
      <c r="AF1900" s="51">
        <f t="shared" si="187"/>
        <v>-4.2450125110368005E-2</v>
      </c>
      <c r="AG1900" s="51">
        <f t="shared" si="186"/>
        <v>1.4808303247149301E-2</v>
      </c>
    </row>
    <row r="1901" spans="1:33">
      <c r="A1901" s="12">
        <v>40892</v>
      </c>
      <c r="B1901" s="14">
        <v>8449.0499999999993</v>
      </c>
      <c r="C1901" s="14">
        <v>8455.32</v>
      </c>
      <c r="D1901" s="14">
        <v>8374.25</v>
      </c>
      <c r="E1901" s="15">
        <v>8377.3700000000008</v>
      </c>
      <c r="F1901" s="19">
        <f t="shared" si="182"/>
        <v>-1.6921778553412155</v>
      </c>
      <c r="G1901" s="19"/>
      <c r="H1901" s="19"/>
      <c r="I1901" s="19"/>
      <c r="J1901" s="19"/>
      <c r="K1901" s="19"/>
      <c r="L1901" s="19"/>
      <c r="M1901" s="19"/>
      <c r="N1901" s="51">
        <f t="shared" si="183"/>
        <v>-4.8216072385879665</v>
      </c>
      <c r="O1901" s="51">
        <f t="shared" si="184"/>
        <v>8.1455880134272078</v>
      </c>
      <c r="Q1901" s="12">
        <v>40892</v>
      </c>
      <c r="R1901" s="5">
        <v>2562</v>
      </c>
      <c r="S1901" s="5">
        <v>2573</v>
      </c>
      <c r="T1901" s="5">
        <v>2544</v>
      </c>
      <c r="U1901" s="5">
        <v>2546</v>
      </c>
      <c r="V1901" s="5">
        <v>6008300</v>
      </c>
      <c r="W1901" s="3">
        <v>2546</v>
      </c>
      <c r="X1901" s="19">
        <f t="shared" si="185"/>
        <v>-1.2568735271013356</v>
      </c>
      <c r="AF1901" s="51">
        <f t="shared" si="187"/>
        <v>-1.9842532782859292</v>
      </c>
      <c r="AG1901" s="51">
        <f t="shared" si="186"/>
        <v>2.493424037969973</v>
      </c>
    </row>
    <row r="1902" spans="1:33">
      <c r="A1902" s="12">
        <v>40893</v>
      </c>
      <c r="B1902" s="14">
        <v>8416.2099999999991</v>
      </c>
      <c r="C1902" s="14">
        <v>8433.18</v>
      </c>
      <c r="D1902" s="14">
        <v>8390.98</v>
      </c>
      <c r="E1902" s="15">
        <v>8401.7199999999993</v>
      </c>
      <c r="F1902" s="19">
        <f t="shared" si="182"/>
        <v>0.28982160795644879</v>
      </c>
      <c r="G1902" s="19"/>
      <c r="H1902" s="19"/>
      <c r="I1902" s="19"/>
      <c r="J1902" s="19"/>
      <c r="K1902" s="19"/>
      <c r="L1902" s="19"/>
      <c r="M1902" s="19"/>
      <c r="N1902" s="51">
        <f t="shared" si="183"/>
        <v>2.5052619004817527E-2</v>
      </c>
      <c r="O1902" s="51">
        <f t="shared" si="184"/>
        <v>7.3305660589873482E-3</v>
      </c>
      <c r="Q1902" s="12">
        <v>40893</v>
      </c>
      <c r="R1902" s="5">
        <v>2546</v>
      </c>
      <c r="S1902" s="5">
        <v>2546</v>
      </c>
      <c r="T1902" s="5">
        <v>2490</v>
      </c>
      <c r="U1902" s="5">
        <v>2498</v>
      </c>
      <c r="V1902" s="5">
        <v>6966400</v>
      </c>
      <c r="W1902" s="3">
        <v>2498</v>
      </c>
      <c r="X1902" s="19">
        <f t="shared" si="185"/>
        <v>-1.9215372297838269</v>
      </c>
      <c r="AF1902" s="51">
        <f t="shared" si="187"/>
        <v>-7.0919361867441228</v>
      </c>
      <c r="AG1902" s="51">
        <f t="shared" si="186"/>
        <v>13.625520209496376</v>
      </c>
    </row>
    <row r="1903" spans="1:33">
      <c r="A1903" s="12">
        <v>40896</v>
      </c>
      <c r="B1903" s="14">
        <v>8363.39</v>
      </c>
      <c r="C1903" s="14">
        <v>8364.93</v>
      </c>
      <c r="D1903" s="14">
        <v>8272.26</v>
      </c>
      <c r="E1903" s="15">
        <v>8296.1200000000008</v>
      </c>
      <c r="F1903" s="19">
        <f t="shared" si="182"/>
        <v>-1.2728841916461977</v>
      </c>
      <c r="G1903" s="19"/>
      <c r="H1903" s="19"/>
      <c r="I1903" s="19"/>
      <c r="J1903" s="19"/>
      <c r="K1903" s="19"/>
      <c r="L1903" s="19"/>
      <c r="M1903" s="19"/>
      <c r="N1903" s="51">
        <f t="shared" si="183"/>
        <v>-2.0488621864150129</v>
      </c>
      <c r="O1903" s="51">
        <f t="shared" si="184"/>
        <v>2.6022578639643221</v>
      </c>
      <c r="Q1903" s="12">
        <v>40896</v>
      </c>
      <c r="R1903" s="5">
        <v>2500</v>
      </c>
      <c r="S1903" s="5">
        <v>2518</v>
      </c>
      <c r="T1903" s="5">
        <v>2472</v>
      </c>
      <c r="U1903" s="5">
        <v>2487</v>
      </c>
      <c r="V1903" s="5">
        <v>4906900</v>
      </c>
      <c r="W1903" s="3">
        <v>2487</v>
      </c>
      <c r="X1903" s="19">
        <f t="shared" si="185"/>
        <v>-0.44229995979091269</v>
      </c>
      <c r="AF1903" s="51">
        <f t="shared" si="187"/>
        <v>-8.6369739284075542E-2</v>
      </c>
      <c r="AG1903" s="51">
        <f t="shared" si="186"/>
        <v>3.8178202590288778E-2</v>
      </c>
    </row>
    <row r="1904" spans="1:33">
      <c r="A1904" s="12">
        <v>40897</v>
      </c>
      <c r="B1904" s="14">
        <v>8318.0300000000007</v>
      </c>
      <c r="C1904" s="14">
        <v>8354.9</v>
      </c>
      <c r="D1904" s="14">
        <v>8317.73</v>
      </c>
      <c r="E1904" s="15">
        <v>8336.48</v>
      </c>
      <c r="F1904" s="19">
        <f t="shared" si="182"/>
        <v>0.48413718979711778</v>
      </c>
      <c r="G1904" s="19"/>
      <c r="H1904" s="19"/>
      <c r="I1904" s="19"/>
      <c r="J1904" s="19"/>
      <c r="K1904" s="19"/>
      <c r="L1904" s="19"/>
      <c r="M1904" s="19"/>
      <c r="N1904" s="51">
        <f t="shared" si="183"/>
        <v>0.11544606834551407</v>
      </c>
      <c r="O1904" s="51">
        <f t="shared" si="184"/>
        <v>5.6213271717587415E-2</v>
      </c>
      <c r="Q1904" s="12">
        <v>40897</v>
      </c>
      <c r="R1904" s="5">
        <v>2509</v>
      </c>
      <c r="S1904" s="5">
        <v>2515</v>
      </c>
      <c r="T1904" s="5">
        <v>2475</v>
      </c>
      <c r="U1904" s="5">
        <v>2476</v>
      </c>
      <c r="V1904" s="5">
        <v>3726000</v>
      </c>
      <c r="W1904" s="3">
        <v>2476</v>
      </c>
      <c r="X1904" s="19">
        <f t="shared" si="185"/>
        <v>-0.44426494345718903</v>
      </c>
      <c r="AF1904" s="51">
        <f t="shared" si="187"/>
        <v>-8.7526695956776604E-2</v>
      </c>
      <c r="AG1904" s="51">
        <f t="shared" si="186"/>
        <v>3.8861603177623862E-2</v>
      </c>
    </row>
    <row r="1905" spans="1:33">
      <c r="A1905" s="12">
        <v>40898</v>
      </c>
      <c r="B1905" s="14">
        <v>8442.74</v>
      </c>
      <c r="C1905" s="14">
        <v>8471.11</v>
      </c>
      <c r="D1905" s="14">
        <v>8440.89</v>
      </c>
      <c r="E1905" s="15">
        <v>8459.98</v>
      </c>
      <c r="F1905" s="19">
        <f t="shared" si="182"/>
        <v>1.4598143258021887</v>
      </c>
      <c r="G1905" s="19"/>
      <c r="H1905" s="19"/>
      <c r="I1905" s="19"/>
      <c r="J1905" s="19"/>
      <c r="K1905" s="19"/>
      <c r="L1905" s="19"/>
      <c r="M1905" s="19"/>
      <c r="N1905" s="51">
        <f t="shared" si="183"/>
        <v>3.128788853378035</v>
      </c>
      <c r="O1905" s="51">
        <f t="shared" si="184"/>
        <v>4.5761649910068725</v>
      </c>
      <c r="Q1905" s="12">
        <v>40898</v>
      </c>
      <c r="R1905" s="5">
        <v>2513</v>
      </c>
      <c r="S1905" s="5">
        <v>2528</v>
      </c>
      <c r="T1905" s="5">
        <v>2505</v>
      </c>
      <c r="U1905" s="5">
        <v>2511</v>
      </c>
      <c r="V1905" s="5">
        <v>5172300</v>
      </c>
      <c r="W1905" s="3">
        <v>2511</v>
      </c>
      <c r="X1905" s="19">
        <f t="shared" si="185"/>
        <v>1.3938669852648347</v>
      </c>
      <c r="AF1905" s="51">
        <f t="shared" si="187"/>
        <v>2.7096568056188115</v>
      </c>
      <c r="AG1905" s="51">
        <f t="shared" si="186"/>
        <v>3.7776268027573803</v>
      </c>
    </row>
    <row r="1906" spans="1:33">
      <c r="A1906" s="12">
        <v>40899</v>
      </c>
      <c r="B1906" s="14">
        <v>8429.5400000000009</v>
      </c>
      <c r="C1906" s="14">
        <v>8436.59</v>
      </c>
      <c r="D1906" s="14">
        <v>8383.9599999999991</v>
      </c>
      <c r="E1906" s="15">
        <v>8395.16</v>
      </c>
      <c r="F1906" s="19">
        <f t="shared" si="182"/>
        <v>-0.77211154998832321</v>
      </c>
      <c r="G1906" s="19"/>
      <c r="H1906" s="19"/>
      <c r="I1906" s="19"/>
      <c r="J1906" s="19"/>
      <c r="K1906" s="19"/>
      <c r="L1906" s="19"/>
      <c r="M1906" s="19"/>
      <c r="N1906" s="51">
        <f t="shared" si="183"/>
        <v>-0.45533588474993697</v>
      </c>
      <c r="O1906" s="51">
        <f t="shared" si="184"/>
        <v>0.35030190911814396</v>
      </c>
      <c r="Q1906" s="12">
        <v>40899</v>
      </c>
      <c r="R1906" s="5">
        <v>2501</v>
      </c>
      <c r="S1906" s="5">
        <v>2512</v>
      </c>
      <c r="T1906" s="5">
        <v>2483</v>
      </c>
      <c r="U1906" s="5">
        <v>2496</v>
      </c>
      <c r="V1906" s="5">
        <v>4023400</v>
      </c>
      <c r="W1906" s="3">
        <v>2496</v>
      </c>
      <c r="X1906" s="19">
        <f t="shared" si="185"/>
        <v>-0.60096153846153855</v>
      </c>
      <c r="AF1906" s="51">
        <f t="shared" si="187"/>
        <v>-0.21675010659493171</v>
      </c>
      <c r="AG1906" s="51">
        <f t="shared" si="186"/>
        <v>0.13020043232922809</v>
      </c>
    </row>
    <row r="1907" spans="1:33">
      <c r="A1907" s="12">
        <v>40903</v>
      </c>
      <c r="B1907" s="14">
        <v>8504.4599999999991</v>
      </c>
      <c r="C1907" s="14">
        <v>8516.5300000000007</v>
      </c>
      <c r="D1907" s="14">
        <v>8477.3700000000008</v>
      </c>
      <c r="E1907" s="15">
        <v>8479.34</v>
      </c>
      <c r="F1907" s="19">
        <f t="shared" si="182"/>
        <v>0.99276594640620963</v>
      </c>
      <c r="G1907" s="19"/>
      <c r="H1907" s="19"/>
      <c r="I1907" s="19"/>
      <c r="J1907" s="19"/>
      <c r="K1907" s="19"/>
      <c r="L1907" s="19"/>
      <c r="M1907" s="19"/>
      <c r="N1907" s="51">
        <f t="shared" si="183"/>
        <v>0.98671263086218619</v>
      </c>
      <c r="O1907" s="51">
        <f t="shared" si="184"/>
        <v>0.98232285857304502</v>
      </c>
      <c r="Q1907" s="12">
        <v>40903</v>
      </c>
      <c r="R1907" s="5">
        <v>2537</v>
      </c>
      <c r="S1907" s="5">
        <v>2539</v>
      </c>
      <c r="T1907" s="5">
        <v>2512</v>
      </c>
      <c r="U1907" s="5">
        <v>2512</v>
      </c>
      <c r="V1907" s="5">
        <v>2666100</v>
      </c>
      <c r="W1907" s="3">
        <v>2512</v>
      </c>
      <c r="X1907" s="19">
        <f t="shared" si="185"/>
        <v>0.63694267515923575</v>
      </c>
      <c r="AF1907" s="51">
        <f t="shared" si="187"/>
        <v>0.25873114781523299</v>
      </c>
      <c r="AG1907" s="51">
        <f t="shared" si="186"/>
        <v>0.16486619705677566</v>
      </c>
    </row>
    <row r="1908" spans="1:33">
      <c r="A1908" s="12">
        <v>40904</v>
      </c>
      <c r="B1908" s="5">
        <v>8443</v>
      </c>
      <c r="C1908" s="14">
        <v>8458.26</v>
      </c>
      <c r="D1908" s="14">
        <v>8428.5300000000007</v>
      </c>
      <c r="E1908" s="15">
        <v>8440.56</v>
      </c>
      <c r="F1908" s="19">
        <f t="shared" si="182"/>
        <v>-0.459448188271876</v>
      </c>
      <c r="G1908" s="19"/>
      <c r="H1908" s="19"/>
      <c r="I1908" s="19"/>
      <c r="J1908" s="19"/>
      <c r="K1908" s="19"/>
      <c r="L1908" s="19"/>
      <c r="M1908" s="19"/>
      <c r="N1908" s="51">
        <f t="shared" si="183"/>
        <v>-9.5233015439846302E-2</v>
      </c>
      <c r="O1908" s="51">
        <f t="shared" si="184"/>
        <v>4.3489396526035957E-2</v>
      </c>
      <c r="Q1908" s="12">
        <v>40904</v>
      </c>
      <c r="R1908" s="5">
        <v>2504</v>
      </c>
      <c r="S1908" s="5">
        <v>2519</v>
      </c>
      <c r="T1908" s="5">
        <v>2501</v>
      </c>
      <c r="U1908" s="5">
        <v>2506</v>
      </c>
      <c r="V1908" s="5">
        <v>2538100</v>
      </c>
      <c r="W1908" s="3">
        <v>2506</v>
      </c>
      <c r="X1908" s="19">
        <f t="shared" si="185"/>
        <v>-0.23942537909018355</v>
      </c>
      <c r="AF1908" s="51">
        <f t="shared" si="187"/>
        <v>-1.3678940418850647E-2</v>
      </c>
      <c r="AG1908" s="51">
        <f t="shared" si="186"/>
        <v>3.2714223058116117E-3</v>
      </c>
    </row>
    <row r="1909" spans="1:33">
      <c r="A1909" s="12">
        <v>40905</v>
      </c>
      <c r="B1909" s="14">
        <v>8426.09</v>
      </c>
      <c r="C1909" s="14">
        <v>8456.66</v>
      </c>
      <c r="D1909" s="14">
        <v>8414.9</v>
      </c>
      <c r="E1909" s="15">
        <v>8423.6200000000008</v>
      </c>
      <c r="F1909" s="19">
        <f t="shared" si="182"/>
        <v>-0.20110118927490422</v>
      </c>
      <c r="G1909" s="19"/>
      <c r="H1909" s="19"/>
      <c r="I1909" s="19"/>
      <c r="J1909" s="19"/>
      <c r="K1909" s="19"/>
      <c r="L1909" s="19"/>
      <c r="M1909" s="19"/>
      <c r="N1909" s="51">
        <f t="shared" si="183"/>
        <v>-7.7996193295663038E-3</v>
      </c>
      <c r="O1909" s="51">
        <f t="shared" si="184"/>
        <v>1.5467894782774407E-3</v>
      </c>
      <c r="Q1909" s="12">
        <v>40905</v>
      </c>
      <c r="R1909" s="5">
        <v>2507</v>
      </c>
      <c r="S1909" s="5">
        <v>2536</v>
      </c>
      <c r="T1909" s="5">
        <v>2506</v>
      </c>
      <c r="U1909" s="5">
        <v>2527</v>
      </c>
      <c r="V1909" s="5">
        <v>4266300</v>
      </c>
      <c r="W1909" s="3">
        <v>2527</v>
      </c>
      <c r="X1909" s="19">
        <f t="shared" si="185"/>
        <v>0.8310249307479225</v>
      </c>
      <c r="AF1909" s="51">
        <f t="shared" si="187"/>
        <v>0.5744628453116164</v>
      </c>
      <c r="AG1909" s="51">
        <f t="shared" si="186"/>
        <v>0.47754678610217521</v>
      </c>
    </row>
    <row r="1910" spans="1:33">
      <c r="A1910" s="12">
        <v>40906</v>
      </c>
      <c r="B1910" s="14">
        <v>8367.7099999999991</v>
      </c>
      <c r="C1910" s="14">
        <v>8404.89</v>
      </c>
      <c r="D1910" s="14">
        <v>8330.8700000000008</v>
      </c>
      <c r="E1910" s="15">
        <v>8398.89</v>
      </c>
      <c r="F1910" s="19">
        <f t="shared" si="182"/>
        <v>-0.29444367053267018</v>
      </c>
      <c r="G1910" s="19"/>
      <c r="H1910" s="19"/>
      <c r="I1910" s="19"/>
      <c r="J1910" s="19"/>
      <c r="K1910" s="19"/>
      <c r="L1910" s="19"/>
      <c r="M1910" s="19"/>
      <c r="N1910" s="51">
        <f t="shared" si="183"/>
        <v>-2.480983797558169E-2</v>
      </c>
      <c r="O1910" s="51">
        <f t="shared" si="184"/>
        <v>7.2360002091464591E-3</v>
      </c>
      <c r="Q1910" s="12">
        <v>40906</v>
      </c>
      <c r="R1910" s="5">
        <v>2517</v>
      </c>
      <c r="S1910" s="5">
        <v>2531</v>
      </c>
      <c r="T1910" s="5">
        <v>2505</v>
      </c>
      <c r="U1910" s="5">
        <v>2530</v>
      </c>
      <c r="V1910" s="5">
        <v>2702000</v>
      </c>
      <c r="W1910" s="3">
        <v>2530</v>
      </c>
      <c r="X1910" s="19">
        <f t="shared" si="185"/>
        <v>0.11857707509881424</v>
      </c>
      <c r="AF1910" s="51">
        <f t="shared" si="187"/>
        <v>1.6785773206828645E-3</v>
      </c>
      <c r="AG1910" s="51">
        <f t="shared" si="186"/>
        <v>1.9949030825047582E-4</v>
      </c>
    </row>
    <row r="1911" spans="1:33">
      <c r="A1911" s="12">
        <v>40907</v>
      </c>
      <c r="B1911" s="14">
        <v>8434.9</v>
      </c>
      <c r="C1911" s="14">
        <v>8455.35</v>
      </c>
      <c r="D1911" s="14">
        <v>8415.56</v>
      </c>
      <c r="E1911" s="15">
        <v>8455.35</v>
      </c>
      <c r="F1911" s="19">
        <f t="shared" si="182"/>
        <v>0.66774290833615335</v>
      </c>
      <c r="G1911" s="19"/>
      <c r="H1911" s="19"/>
      <c r="I1911" s="19"/>
      <c r="J1911" s="19"/>
      <c r="K1911" s="19"/>
      <c r="L1911" s="19"/>
      <c r="M1911" s="19"/>
      <c r="N1911" s="51">
        <f t="shared" si="183"/>
        <v>0.30147472013682164</v>
      </c>
      <c r="O1911" s="51">
        <f t="shared" si="184"/>
        <v>0.20214726394941085</v>
      </c>
      <c r="Q1911" s="12">
        <v>40907</v>
      </c>
      <c r="R1911" s="5">
        <v>2536</v>
      </c>
      <c r="S1911" s="5">
        <v>2565</v>
      </c>
      <c r="T1911" s="5">
        <v>2525</v>
      </c>
      <c r="U1911" s="5">
        <v>2565</v>
      </c>
      <c r="V1911" s="5">
        <v>3710800</v>
      </c>
      <c r="W1911" s="3">
        <v>2565</v>
      </c>
      <c r="X1911" s="19">
        <f t="shared" si="185"/>
        <v>1.364522417153996</v>
      </c>
      <c r="AF1911" s="51">
        <f t="shared" si="187"/>
        <v>2.5421296747276991</v>
      </c>
      <c r="AG1911" s="51">
        <f t="shared" si="186"/>
        <v>3.4694737050960702</v>
      </c>
    </row>
    <row r="1912" spans="1:33">
      <c r="A1912" s="12">
        <v>40912</v>
      </c>
      <c r="B1912" s="14">
        <v>8549.5400000000009</v>
      </c>
      <c r="C1912" s="14">
        <v>8581.4500000000007</v>
      </c>
      <c r="D1912" s="14">
        <v>8547.7000000000007</v>
      </c>
      <c r="E1912" s="15">
        <v>8560.11</v>
      </c>
      <c r="F1912" s="19">
        <f t="shared" si="182"/>
        <v>1.2238160490928296</v>
      </c>
      <c r="G1912" s="19"/>
      <c r="H1912" s="19"/>
      <c r="I1912" s="19"/>
      <c r="J1912" s="19"/>
      <c r="K1912" s="19"/>
      <c r="L1912" s="19"/>
      <c r="M1912" s="19"/>
      <c r="N1912" s="51">
        <f t="shared" si="183"/>
        <v>1.8454835275107475</v>
      </c>
      <c r="O1912" s="51">
        <f t="shared" si="184"/>
        <v>2.2636723396967118</v>
      </c>
      <c r="Q1912" s="12">
        <v>40912</v>
      </c>
      <c r="R1912" s="5">
        <v>2611</v>
      </c>
      <c r="S1912" s="5">
        <v>2654</v>
      </c>
      <c r="T1912" s="5">
        <v>2600</v>
      </c>
      <c r="U1912" s="5">
        <v>2644</v>
      </c>
      <c r="V1912" s="5">
        <v>9936400</v>
      </c>
      <c r="W1912" s="3">
        <v>2644</v>
      </c>
      <c r="X1912" s="19">
        <f t="shared" si="185"/>
        <v>2.9878971255673221</v>
      </c>
      <c r="AF1912" s="51">
        <f t="shared" si="187"/>
        <v>26.681711893312613</v>
      </c>
      <c r="AG1912" s="51">
        <f t="shared" si="186"/>
        <v>79.72935557376691</v>
      </c>
    </row>
    <row r="1913" spans="1:33">
      <c r="A1913" s="12">
        <v>40913</v>
      </c>
      <c r="B1913" s="14">
        <v>8515.66</v>
      </c>
      <c r="C1913" s="14">
        <v>8519.16</v>
      </c>
      <c r="D1913" s="14">
        <v>8481.83</v>
      </c>
      <c r="E1913" s="15">
        <v>8488.7099999999991</v>
      </c>
      <c r="F1913" s="19">
        <f t="shared" si="182"/>
        <v>-0.84111720155361014</v>
      </c>
      <c r="G1913" s="19"/>
      <c r="H1913" s="19"/>
      <c r="I1913" s="19"/>
      <c r="J1913" s="19"/>
      <c r="K1913" s="19"/>
      <c r="L1913" s="19"/>
      <c r="M1913" s="19"/>
      <c r="N1913" s="51">
        <f t="shared" si="183"/>
        <v>-0.58918025636228089</v>
      </c>
      <c r="O1913" s="51">
        <f t="shared" si="184"/>
        <v>0.49392868285215707</v>
      </c>
      <c r="Q1913" s="12">
        <v>40913</v>
      </c>
      <c r="R1913" s="5">
        <v>2646</v>
      </c>
      <c r="S1913" s="5">
        <v>2659</v>
      </c>
      <c r="T1913" s="5">
        <v>2633</v>
      </c>
      <c r="U1913" s="5">
        <v>2644</v>
      </c>
      <c r="V1913" s="5">
        <v>7855100</v>
      </c>
      <c r="W1913" s="3">
        <v>2644</v>
      </c>
      <c r="X1913" s="19">
        <f t="shared" si="185"/>
        <v>0</v>
      </c>
      <c r="AF1913" s="51">
        <f t="shared" si="187"/>
        <v>1.9205286566845341E-11</v>
      </c>
      <c r="AG1913" s="51">
        <f t="shared" si="186"/>
        <v>5.1431326109964725E-15</v>
      </c>
    </row>
    <row r="1914" spans="1:33">
      <c r="A1914" s="12">
        <v>40914</v>
      </c>
      <c r="B1914" s="14">
        <v>8488.98</v>
      </c>
      <c r="C1914" s="14">
        <v>8488.98</v>
      </c>
      <c r="D1914" s="14">
        <v>8349.33</v>
      </c>
      <c r="E1914" s="15">
        <v>8390.35</v>
      </c>
      <c r="F1914" s="19">
        <f t="shared" si="182"/>
        <v>-1.1722991293569252</v>
      </c>
      <c r="G1914" s="19"/>
      <c r="H1914" s="19"/>
      <c r="I1914" s="19"/>
      <c r="J1914" s="19"/>
      <c r="K1914" s="19"/>
      <c r="L1914" s="19"/>
      <c r="M1914" s="19"/>
      <c r="N1914" s="51">
        <f t="shared" si="183"/>
        <v>-1.5996178169993078</v>
      </c>
      <c r="O1914" s="51">
        <f t="shared" si="184"/>
        <v>1.8707753709191555</v>
      </c>
      <c r="Q1914" s="12">
        <v>40914</v>
      </c>
      <c r="R1914" s="5">
        <v>2644</v>
      </c>
      <c r="S1914" s="5">
        <v>2645</v>
      </c>
      <c r="T1914" s="5">
        <v>2618</v>
      </c>
      <c r="U1914" s="5">
        <v>2638</v>
      </c>
      <c r="V1914" s="5">
        <v>6333700</v>
      </c>
      <c r="W1914" s="3">
        <v>2638</v>
      </c>
      <c r="X1914" s="19">
        <f t="shared" si="185"/>
        <v>-0.22744503411675512</v>
      </c>
      <c r="AF1914" s="51">
        <f t="shared" si="187"/>
        <v>-1.1724502835216699E-2</v>
      </c>
      <c r="AG1914" s="51">
        <f t="shared" si="186"/>
        <v>2.6635401518296988E-3</v>
      </c>
    </row>
    <row r="1915" spans="1:33">
      <c r="A1915" s="12">
        <v>40918</v>
      </c>
      <c r="B1915" s="14">
        <v>8422.99</v>
      </c>
      <c r="C1915" s="14">
        <v>8450.59</v>
      </c>
      <c r="D1915" s="14">
        <v>8405.18</v>
      </c>
      <c r="E1915" s="15">
        <v>8422.26</v>
      </c>
      <c r="F1915" s="19">
        <f t="shared" si="182"/>
        <v>0.37887692852037164</v>
      </c>
      <c r="G1915" s="19"/>
      <c r="H1915" s="19"/>
      <c r="I1915" s="19"/>
      <c r="J1915" s="19"/>
      <c r="K1915" s="19"/>
      <c r="L1915" s="19"/>
      <c r="M1915" s="19"/>
      <c r="N1915" s="51">
        <f t="shared" si="183"/>
        <v>5.5595173826819423E-2</v>
      </c>
      <c r="O1915" s="51">
        <f t="shared" si="184"/>
        <v>2.1218570560817124E-2</v>
      </c>
      <c r="Q1915" s="12">
        <v>40918</v>
      </c>
      <c r="R1915" s="5">
        <v>2640</v>
      </c>
      <c r="S1915" s="5">
        <v>2647</v>
      </c>
      <c r="T1915" s="5">
        <v>2623</v>
      </c>
      <c r="U1915" s="5">
        <v>2626</v>
      </c>
      <c r="V1915" s="5">
        <v>4718100</v>
      </c>
      <c r="W1915" s="3">
        <v>2626</v>
      </c>
      <c r="X1915" s="19">
        <f t="shared" si="185"/>
        <v>-0.45696877380045697</v>
      </c>
      <c r="AF1915" s="51">
        <f t="shared" si="187"/>
        <v>-9.5256763000539424E-2</v>
      </c>
      <c r="AG1915" s="51">
        <f t="shared" si="186"/>
        <v>4.3503856637355176E-2</v>
      </c>
    </row>
    <row r="1916" spans="1:33">
      <c r="A1916" s="12">
        <v>40919</v>
      </c>
      <c r="B1916" s="14">
        <v>8440.9599999999991</v>
      </c>
      <c r="C1916" s="14">
        <v>8463.7199999999993</v>
      </c>
      <c r="D1916" s="14">
        <v>8426.0300000000007</v>
      </c>
      <c r="E1916" s="15">
        <v>8447.8799999999992</v>
      </c>
      <c r="F1916" s="19">
        <f t="shared" si="182"/>
        <v>0.30327135328625626</v>
      </c>
      <c r="G1916" s="19"/>
      <c r="H1916" s="19"/>
      <c r="I1916" s="19"/>
      <c r="J1916" s="19"/>
      <c r="K1916" s="19"/>
      <c r="L1916" s="19"/>
      <c r="M1916" s="19"/>
      <c r="N1916" s="51">
        <f t="shared" si="183"/>
        <v>2.8668496020554195E-2</v>
      </c>
      <c r="O1916" s="51">
        <f t="shared" si="184"/>
        <v>8.7741801427884403E-3</v>
      </c>
      <c r="Q1916" s="12">
        <v>40919</v>
      </c>
      <c r="R1916" s="5">
        <v>2630</v>
      </c>
      <c r="S1916" s="5">
        <v>2638</v>
      </c>
      <c r="T1916" s="5">
        <v>2610</v>
      </c>
      <c r="U1916" s="5">
        <v>2626</v>
      </c>
      <c r="V1916" s="5">
        <v>3758400</v>
      </c>
      <c r="W1916" s="3">
        <v>2626</v>
      </c>
      <c r="X1916" s="19">
        <f t="shared" si="185"/>
        <v>0</v>
      </c>
      <c r="AF1916" s="51">
        <f t="shared" si="187"/>
        <v>1.9205286566845341E-11</v>
      </c>
      <c r="AG1916" s="51">
        <f t="shared" si="186"/>
        <v>5.1431326109964725E-15</v>
      </c>
    </row>
    <row r="1917" spans="1:33">
      <c r="A1917" s="12">
        <v>40920</v>
      </c>
      <c r="B1917" s="14">
        <v>8423.1</v>
      </c>
      <c r="C1917" s="14">
        <v>8426.83</v>
      </c>
      <c r="D1917" s="14">
        <v>8360.33</v>
      </c>
      <c r="E1917" s="15">
        <v>8385.59</v>
      </c>
      <c r="F1917" s="19">
        <f t="shared" si="182"/>
        <v>-0.74282191235201167</v>
      </c>
      <c r="G1917" s="19"/>
      <c r="H1917" s="19"/>
      <c r="I1917" s="19"/>
      <c r="J1917" s="19"/>
      <c r="K1917" s="19"/>
      <c r="L1917" s="19"/>
      <c r="M1917" s="19"/>
      <c r="N1917" s="51">
        <f t="shared" si="183"/>
        <v>-0.40528436775193294</v>
      </c>
      <c r="O1917" s="51">
        <f t="shared" si="184"/>
        <v>0.29992532432740865</v>
      </c>
      <c r="Q1917" s="12">
        <v>40920</v>
      </c>
      <c r="R1917" s="5">
        <v>2620</v>
      </c>
      <c r="S1917" s="5">
        <v>2624</v>
      </c>
      <c r="T1917" s="5">
        <v>2585</v>
      </c>
      <c r="U1917" s="5">
        <v>2595</v>
      </c>
      <c r="V1917" s="5">
        <v>4416800</v>
      </c>
      <c r="W1917" s="3">
        <v>2595</v>
      </c>
      <c r="X1917" s="19">
        <f t="shared" si="185"/>
        <v>-1.1946050096339114</v>
      </c>
      <c r="AF1917" s="51">
        <f t="shared" si="187"/>
        <v>-1.7036520155403134</v>
      </c>
      <c r="AG1917" s="51">
        <f t="shared" si="186"/>
        <v>2.0347349982537013</v>
      </c>
    </row>
    <row r="1918" spans="1:33">
      <c r="A1918" s="12">
        <v>40921</v>
      </c>
      <c r="B1918" s="14">
        <v>8471.1</v>
      </c>
      <c r="C1918" s="14">
        <v>8509.76</v>
      </c>
      <c r="D1918" s="14">
        <v>8458.68</v>
      </c>
      <c r="E1918" s="15">
        <v>8500.02</v>
      </c>
      <c r="F1918" s="19">
        <f t="shared" si="182"/>
        <v>1.3462321265126469</v>
      </c>
      <c r="G1918" s="19"/>
      <c r="H1918" s="19"/>
      <c r="I1918" s="19"/>
      <c r="J1918" s="19"/>
      <c r="K1918" s="19"/>
      <c r="L1918" s="19"/>
      <c r="M1918" s="19"/>
      <c r="N1918" s="51">
        <f t="shared" si="183"/>
        <v>2.4550059641595121</v>
      </c>
      <c r="O1918" s="51">
        <f t="shared" si="184"/>
        <v>3.3118455020897795</v>
      </c>
      <c r="Q1918" s="12">
        <v>40921</v>
      </c>
      <c r="R1918" s="5">
        <v>2615</v>
      </c>
      <c r="S1918" s="5">
        <v>2648</v>
      </c>
      <c r="T1918" s="5">
        <v>2615</v>
      </c>
      <c r="U1918" s="5">
        <v>2637</v>
      </c>
      <c r="V1918" s="5">
        <v>7080400</v>
      </c>
      <c r="W1918" s="3">
        <v>2637</v>
      </c>
      <c r="X1918" s="19">
        <f t="shared" si="185"/>
        <v>1.5927189988623434</v>
      </c>
      <c r="AF1918" s="51">
        <f t="shared" si="187"/>
        <v>4.0423743411744955</v>
      </c>
      <c r="AG1918" s="51">
        <f t="shared" si="186"/>
        <v>6.4394489524723912</v>
      </c>
    </row>
    <row r="1919" spans="1:33">
      <c r="A1919" s="12">
        <v>40924</v>
      </c>
      <c r="B1919" s="14">
        <v>8409.7900000000009</v>
      </c>
      <c r="C1919" s="14">
        <v>8409.7900000000009</v>
      </c>
      <c r="D1919" s="14">
        <v>8352.23</v>
      </c>
      <c r="E1919" s="15">
        <v>8378.36</v>
      </c>
      <c r="F1919" s="19">
        <f t="shared" si="182"/>
        <v>-1.4520741529368497</v>
      </c>
      <c r="G1919" s="19"/>
      <c r="H1919" s="19"/>
      <c r="I1919" s="19"/>
      <c r="J1919" s="19"/>
      <c r="K1919" s="19"/>
      <c r="L1919" s="19"/>
      <c r="M1919" s="19"/>
      <c r="N1919" s="51">
        <f t="shared" si="183"/>
        <v>-3.0441424755849678</v>
      </c>
      <c r="O1919" s="51">
        <f t="shared" si="184"/>
        <v>4.4118421605430829</v>
      </c>
      <c r="Q1919" s="12">
        <v>40924</v>
      </c>
      <c r="R1919" s="5">
        <v>2590</v>
      </c>
      <c r="S1919" s="5">
        <v>2600</v>
      </c>
      <c r="T1919" s="5">
        <v>2575</v>
      </c>
      <c r="U1919" s="5">
        <v>2597</v>
      </c>
      <c r="V1919" s="5">
        <v>4439400</v>
      </c>
      <c r="W1919" s="3">
        <v>2597</v>
      </c>
      <c r="X1919" s="19">
        <f t="shared" si="185"/>
        <v>-1.5402387370042356</v>
      </c>
      <c r="AF1919" s="51">
        <f t="shared" si="187"/>
        <v>-3.6520572424779818</v>
      </c>
      <c r="AG1919" s="51">
        <f t="shared" si="186"/>
        <v>5.624062021893784</v>
      </c>
    </row>
    <row r="1920" spans="1:33">
      <c r="A1920" s="12">
        <v>40925</v>
      </c>
      <c r="B1920" s="14">
        <v>8420.1200000000008</v>
      </c>
      <c r="C1920" s="14">
        <v>8475.66</v>
      </c>
      <c r="D1920" s="14">
        <v>8413.2199999999993</v>
      </c>
      <c r="E1920" s="15">
        <v>8466.4</v>
      </c>
      <c r="F1920" s="19">
        <f t="shared" si="182"/>
        <v>1.0398752716620885</v>
      </c>
      <c r="G1920" s="19"/>
      <c r="H1920" s="19"/>
      <c r="I1920" s="19"/>
      <c r="J1920" s="19"/>
      <c r="K1920" s="19"/>
      <c r="L1920" s="19"/>
      <c r="M1920" s="19"/>
      <c r="N1920" s="51">
        <f t="shared" si="183"/>
        <v>1.1335186943670217</v>
      </c>
      <c r="O1920" s="51">
        <f t="shared" si="184"/>
        <v>1.1818750994521829</v>
      </c>
      <c r="Q1920" s="12">
        <v>40925</v>
      </c>
      <c r="R1920" s="5">
        <v>2600</v>
      </c>
      <c r="S1920" s="5">
        <v>2604</v>
      </c>
      <c r="T1920" s="5">
        <v>2572</v>
      </c>
      <c r="U1920" s="5">
        <v>2596</v>
      </c>
      <c r="V1920" s="5">
        <v>5112500</v>
      </c>
      <c r="W1920" s="3">
        <v>2596</v>
      </c>
      <c r="X1920" s="19">
        <f t="shared" si="185"/>
        <v>-3.8520801232665644E-2</v>
      </c>
      <c r="AF1920" s="51">
        <f t="shared" si="187"/>
        <v>-5.5975324490396398E-5</v>
      </c>
      <c r="AG1920" s="51">
        <f t="shared" si="186"/>
        <v>2.1412242824404611E-6</v>
      </c>
    </row>
    <row r="1921" spans="1:33">
      <c r="A1921" s="12">
        <v>40926</v>
      </c>
      <c r="B1921" s="14">
        <v>8458.2900000000009</v>
      </c>
      <c r="C1921" s="14">
        <v>8595.7800000000007</v>
      </c>
      <c r="D1921" s="14">
        <v>8446.09</v>
      </c>
      <c r="E1921" s="15">
        <v>8550.58</v>
      </c>
      <c r="F1921" s="19">
        <f t="shared" si="182"/>
        <v>0.98449461907847524</v>
      </c>
      <c r="G1921" s="19"/>
      <c r="H1921" s="19"/>
      <c r="I1921" s="19"/>
      <c r="J1921" s="19"/>
      <c r="K1921" s="19"/>
      <c r="L1921" s="19"/>
      <c r="M1921" s="19"/>
      <c r="N1921" s="51">
        <f t="shared" si="183"/>
        <v>0.96232271249007884</v>
      </c>
      <c r="O1921" s="51">
        <f t="shared" si="184"/>
        <v>0.95008176202431893</v>
      </c>
      <c r="Q1921" s="12">
        <v>40926</v>
      </c>
      <c r="R1921" s="5">
        <v>2582</v>
      </c>
      <c r="S1921" s="5">
        <v>2591</v>
      </c>
      <c r="T1921" s="5">
        <v>2553</v>
      </c>
      <c r="U1921" s="5">
        <v>2584</v>
      </c>
      <c r="V1921" s="5">
        <v>6592900</v>
      </c>
      <c r="W1921" s="3">
        <v>2584</v>
      </c>
      <c r="X1921" s="19">
        <f t="shared" si="185"/>
        <v>-0.46439628482972134</v>
      </c>
      <c r="AF1921" s="51">
        <f t="shared" si="187"/>
        <v>-9.9980355242796623E-2</v>
      </c>
      <c r="AG1921" s="51">
        <f t="shared" si="186"/>
        <v>4.6403731016114301E-2</v>
      </c>
    </row>
    <row r="1922" spans="1:33">
      <c r="A1922" s="12">
        <v>40927</v>
      </c>
      <c r="B1922" s="14">
        <v>8596.68</v>
      </c>
      <c r="C1922" s="14">
        <v>8668.94</v>
      </c>
      <c r="D1922" s="14">
        <v>8596.68</v>
      </c>
      <c r="E1922" s="15">
        <v>8639.68</v>
      </c>
      <c r="F1922" s="19">
        <f t="shared" si="182"/>
        <v>1.03128819585911</v>
      </c>
      <c r="G1922" s="19"/>
      <c r="H1922" s="19"/>
      <c r="I1922" s="19"/>
      <c r="J1922" s="19"/>
      <c r="K1922" s="19"/>
      <c r="L1922" s="19"/>
      <c r="M1922" s="19"/>
      <c r="N1922" s="51">
        <f t="shared" si="183"/>
        <v>1.1057426307142566</v>
      </c>
      <c r="O1922" s="51">
        <f t="shared" si="184"/>
        <v>1.1434190009425365</v>
      </c>
      <c r="Q1922" s="12">
        <v>40927</v>
      </c>
      <c r="R1922" s="5">
        <v>2602</v>
      </c>
      <c r="S1922" s="5">
        <v>2633</v>
      </c>
      <c r="T1922" s="5">
        <v>2600</v>
      </c>
      <c r="U1922" s="5">
        <v>2621</v>
      </c>
      <c r="V1922" s="5">
        <v>4932200</v>
      </c>
      <c r="W1922" s="3">
        <v>2621</v>
      </c>
      <c r="X1922" s="19">
        <f t="shared" si="185"/>
        <v>1.411674933231591</v>
      </c>
      <c r="AF1922" s="51">
        <f t="shared" si="187"/>
        <v>2.8148240026322799</v>
      </c>
      <c r="AG1922" s="51">
        <f t="shared" si="186"/>
        <v>3.9743702895209223</v>
      </c>
    </row>
    <row r="1923" spans="1:33">
      <c r="A1923" s="12">
        <v>40928</v>
      </c>
      <c r="B1923" s="14">
        <v>8751.18</v>
      </c>
      <c r="C1923" s="14">
        <v>8791.39</v>
      </c>
      <c r="D1923" s="14">
        <v>8725.32</v>
      </c>
      <c r="E1923" s="15">
        <v>8766.36</v>
      </c>
      <c r="F1923" s="19">
        <f t="shared" si="182"/>
        <v>1.4450695613686899</v>
      </c>
      <c r="G1923" s="19"/>
      <c r="H1923" s="19"/>
      <c r="I1923" s="19"/>
      <c r="J1923" s="19"/>
      <c r="K1923" s="19"/>
      <c r="L1923" s="19"/>
      <c r="M1923" s="19"/>
      <c r="N1923" s="51">
        <f t="shared" si="183"/>
        <v>3.03511371079242</v>
      </c>
      <c r="O1923" s="51">
        <f t="shared" si="184"/>
        <v>4.3944037382493901</v>
      </c>
      <c r="Q1923" s="12">
        <v>40928</v>
      </c>
      <c r="R1923" s="5">
        <v>2670</v>
      </c>
      <c r="S1923" s="5">
        <v>2744</v>
      </c>
      <c r="T1923" s="5">
        <v>2669</v>
      </c>
      <c r="U1923" s="5">
        <v>2729</v>
      </c>
      <c r="V1923" s="5">
        <v>12556600</v>
      </c>
      <c r="W1923" s="3">
        <v>2729</v>
      </c>
      <c r="X1923" s="19">
        <f t="shared" si="185"/>
        <v>3.9574935873946497</v>
      </c>
      <c r="AF1923" s="51">
        <f t="shared" si="187"/>
        <v>61.993880336220954</v>
      </c>
      <c r="AG1923" s="51">
        <f t="shared" si="186"/>
        <v>245.35698571023266</v>
      </c>
    </row>
    <row r="1924" spans="1:33">
      <c r="A1924" s="12">
        <v>40931</v>
      </c>
      <c r="B1924" s="14">
        <v>8753.91</v>
      </c>
      <c r="C1924" s="14">
        <v>8795.27</v>
      </c>
      <c r="D1924" s="14">
        <v>8744.5400000000009</v>
      </c>
      <c r="E1924" s="15">
        <v>8765.9</v>
      </c>
      <c r="F1924" s="19">
        <f t="shared" si="182"/>
        <v>-5.2476072052036402E-3</v>
      </c>
      <c r="G1924" s="19"/>
      <c r="H1924" s="19"/>
      <c r="I1924" s="19"/>
      <c r="J1924" s="19"/>
      <c r="K1924" s="19"/>
      <c r="L1924" s="19"/>
      <c r="M1924" s="19"/>
      <c r="N1924" s="51">
        <f t="shared" si="183"/>
        <v>-1.4931275751413864E-8</v>
      </c>
      <c r="O1924" s="51">
        <f t="shared" si="184"/>
        <v>3.6767369091357684E-11</v>
      </c>
      <c r="Q1924" s="12">
        <v>40931</v>
      </c>
      <c r="R1924" s="5">
        <v>2739</v>
      </c>
      <c r="S1924" s="5">
        <v>2757</v>
      </c>
      <c r="T1924" s="5">
        <v>2717</v>
      </c>
      <c r="U1924" s="5">
        <v>2720</v>
      </c>
      <c r="V1924" s="5">
        <v>5305700</v>
      </c>
      <c r="W1924" s="3">
        <v>2720</v>
      </c>
      <c r="X1924" s="19">
        <f t="shared" si="185"/>
        <v>-0.33088235294117646</v>
      </c>
      <c r="AF1924" s="51">
        <f t="shared" si="187"/>
        <v>-3.6138149312992647E-2</v>
      </c>
      <c r="AG1924" s="51">
        <f t="shared" si="186"/>
        <v>1.1947798160396303E-2</v>
      </c>
    </row>
    <row r="1925" spans="1:33">
      <c r="A1925" s="12">
        <v>40932</v>
      </c>
      <c r="B1925" s="14">
        <v>8815.36</v>
      </c>
      <c r="C1925" s="14">
        <v>8825.09</v>
      </c>
      <c r="D1925" s="14">
        <v>8768.51</v>
      </c>
      <c r="E1925" s="15">
        <v>8785.33</v>
      </c>
      <c r="F1925" s="19">
        <f t="shared" si="182"/>
        <v>0.22116414522846939</v>
      </c>
      <c r="G1925" s="19"/>
      <c r="H1925" s="19"/>
      <c r="I1925" s="19"/>
      <c r="J1925" s="19"/>
      <c r="K1925" s="19"/>
      <c r="L1925" s="19"/>
      <c r="M1925" s="19"/>
      <c r="N1925" s="51">
        <f t="shared" si="183"/>
        <v>1.1231795844228003E-2</v>
      </c>
      <c r="O1925" s="51">
        <f t="shared" si="184"/>
        <v>2.5153529578912184E-3</v>
      </c>
      <c r="Q1925" s="12">
        <v>40932</v>
      </c>
      <c r="R1925" s="5">
        <v>2765</v>
      </c>
      <c r="S1925" s="5">
        <v>2804</v>
      </c>
      <c r="T1925" s="5">
        <v>2761</v>
      </c>
      <c r="U1925" s="5">
        <v>2793</v>
      </c>
      <c r="V1925" s="5">
        <v>9675500</v>
      </c>
      <c r="W1925" s="3">
        <v>2793</v>
      </c>
      <c r="X1925" s="19">
        <f t="shared" si="185"/>
        <v>2.6136770497672752</v>
      </c>
      <c r="AF1925" s="51">
        <f t="shared" si="187"/>
        <v>17.860320997857748</v>
      </c>
      <c r="AG1925" s="51">
        <f t="shared" si="186"/>
        <v>46.685894047429528</v>
      </c>
    </row>
    <row r="1926" spans="1:33">
      <c r="A1926" s="12">
        <v>40933</v>
      </c>
      <c r="B1926" s="14">
        <v>8842.01</v>
      </c>
      <c r="C1926" s="14">
        <v>8911.6200000000008</v>
      </c>
      <c r="D1926" s="14">
        <v>8816.09</v>
      </c>
      <c r="E1926" s="15">
        <v>8883.69</v>
      </c>
      <c r="F1926" s="19">
        <f t="shared" si="182"/>
        <v>1.1071975721800353</v>
      </c>
      <c r="G1926" s="19"/>
      <c r="H1926" s="19"/>
      <c r="I1926" s="19"/>
      <c r="J1926" s="19"/>
      <c r="K1926" s="19"/>
      <c r="L1926" s="19"/>
      <c r="M1926" s="19"/>
      <c r="N1926" s="51">
        <f t="shared" si="183"/>
        <v>1.3675672009703932</v>
      </c>
      <c r="O1926" s="51">
        <f t="shared" si="184"/>
        <v>1.5179759881703141</v>
      </c>
      <c r="Q1926" s="12">
        <v>40933</v>
      </c>
      <c r="R1926" s="5">
        <v>2843</v>
      </c>
      <c r="S1926" s="5">
        <v>2890</v>
      </c>
      <c r="T1926" s="5">
        <v>2835</v>
      </c>
      <c r="U1926" s="5">
        <v>2877</v>
      </c>
      <c r="V1926" s="5">
        <v>11732700</v>
      </c>
      <c r="W1926" s="3">
        <v>2877</v>
      </c>
      <c r="X1926" s="19">
        <f t="shared" si="185"/>
        <v>2.9197080291970803</v>
      </c>
      <c r="AF1926" s="51">
        <f t="shared" si="187"/>
        <v>24.896469677870463</v>
      </c>
      <c r="AG1926" s="51">
        <f t="shared" si="186"/>
        <v>72.69708963580679</v>
      </c>
    </row>
    <row r="1927" spans="1:33">
      <c r="A1927" s="12">
        <v>40934</v>
      </c>
      <c r="B1927" s="14">
        <v>8890.49</v>
      </c>
      <c r="C1927" s="14">
        <v>8894.6</v>
      </c>
      <c r="D1927" s="14">
        <v>8834.93</v>
      </c>
      <c r="E1927" s="15">
        <v>8849.4699999999993</v>
      </c>
      <c r="F1927" s="19">
        <f t="shared" si="182"/>
        <v>-0.38668982436237614</v>
      </c>
      <c r="G1927" s="19"/>
      <c r="H1927" s="19"/>
      <c r="I1927" s="19"/>
      <c r="J1927" s="19"/>
      <c r="K1927" s="19"/>
      <c r="L1927" s="19"/>
      <c r="M1927" s="19"/>
      <c r="N1927" s="51">
        <f t="shared" si="183"/>
        <v>-5.6580937801924414E-2</v>
      </c>
      <c r="O1927" s="51">
        <f t="shared" si="184"/>
        <v>2.1721685522529875E-2</v>
      </c>
      <c r="Q1927" s="12">
        <v>40934</v>
      </c>
      <c r="R1927" s="5">
        <v>2900</v>
      </c>
      <c r="S1927" s="5">
        <v>2906</v>
      </c>
      <c r="T1927" s="5">
        <v>2876</v>
      </c>
      <c r="U1927" s="5">
        <v>2887</v>
      </c>
      <c r="V1927" s="5">
        <v>8670700</v>
      </c>
      <c r="W1927" s="3">
        <v>2887</v>
      </c>
      <c r="X1927" s="19">
        <f t="shared" si="185"/>
        <v>0.34638032559750609</v>
      </c>
      <c r="AF1927" s="51">
        <f t="shared" si="187"/>
        <v>4.1654944504071194E-2</v>
      </c>
      <c r="AG1927" s="51">
        <f t="shared" si="186"/>
        <v>1.4439608340654936E-2</v>
      </c>
    </row>
    <row r="1928" spans="1:33">
      <c r="A1928" s="12">
        <v>40935</v>
      </c>
      <c r="B1928" s="14">
        <v>8851.02</v>
      </c>
      <c r="C1928" s="14">
        <v>8886.02</v>
      </c>
      <c r="D1928" s="14">
        <v>8810.89</v>
      </c>
      <c r="E1928" s="15">
        <v>8841.2199999999993</v>
      </c>
      <c r="F1928" s="19">
        <f t="shared" si="182"/>
        <v>-9.3312913828634519E-2</v>
      </c>
      <c r="G1928" s="19"/>
      <c r="H1928" s="19"/>
      <c r="I1928" s="19"/>
      <c r="J1928" s="19"/>
      <c r="K1928" s="19"/>
      <c r="L1928" s="19"/>
      <c r="M1928" s="19"/>
      <c r="N1928" s="51">
        <f t="shared" si="183"/>
        <v>-7.4189958680503443E-4</v>
      </c>
      <c r="O1928" s="51">
        <f t="shared" si="184"/>
        <v>6.7162497736306942E-5</v>
      </c>
      <c r="Q1928" s="12">
        <v>40935</v>
      </c>
      <c r="R1928" s="5">
        <v>2881</v>
      </c>
      <c r="S1928" s="5">
        <v>2887</v>
      </c>
      <c r="T1928" s="5">
        <v>2832</v>
      </c>
      <c r="U1928" s="5">
        <v>2838</v>
      </c>
      <c r="V1928" s="5">
        <v>10244900</v>
      </c>
      <c r="W1928" s="3">
        <v>2838</v>
      </c>
      <c r="X1928" s="19">
        <f t="shared" si="185"/>
        <v>-1.726568005637773</v>
      </c>
      <c r="AF1928" s="51">
        <f t="shared" si="187"/>
        <v>-5.144568668996194</v>
      </c>
      <c r="AG1928" s="51">
        <f t="shared" si="186"/>
        <v>8.8810699627595451</v>
      </c>
    </row>
    <row r="1929" spans="1:33">
      <c r="A1929" s="12">
        <v>40938</v>
      </c>
      <c r="B1929" s="14">
        <v>8803.7900000000009</v>
      </c>
      <c r="C1929" s="14">
        <v>8832.48</v>
      </c>
      <c r="D1929" s="14">
        <v>8774.23</v>
      </c>
      <c r="E1929" s="15">
        <v>8793.0499999999993</v>
      </c>
      <c r="F1929" s="19">
        <f t="shared" si="182"/>
        <v>-0.54781901615480488</v>
      </c>
      <c r="G1929" s="19"/>
      <c r="H1929" s="19"/>
      <c r="I1929" s="19"/>
      <c r="J1929" s="19"/>
      <c r="K1929" s="19"/>
      <c r="L1929" s="19"/>
      <c r="M1929" s="19"/>
      <c r="N1929" s="51">
        <f t="shared" si="183"/>
        <v>-0.16190878873240422</v>
      </c>
      <c r="O1929" s="51">
        <f t="shared" si="184"/>
        <v>8.824577028456615E-2</v>
      </c>
      <c r="Q1929" s="12">
        <v>40938</v>
      </c>
      <c r="R1929" s="5">
        <v>2803</v>
      </c>
      <c r="S1929" s="5">
        <v>2830</v>
      </c>
      <c r="T1929" s="5">
        <v>2784</v>
      </c>
      <c r="U1929" s="5">
        <v>2789</v>
      </c>
      <c r="V1929" s="5">
        <v>6875300</v>
      </c>
      <c r="W1929" s="3">
        <v>2789</v>
      </c>
      <c r="X1929" s="19">
        <f t="shared" si="185"/>
        <v>-1.7569021154535676</v>
      </c>
      <c r="AF1929" s="51">
        <f t="shared" si="187"/>
        <v>-5.4205591602666283</v>
      </c>
      <c r="AG1929" s="51">
        <f t="shared" si="186"/>
        <v>9.5219402420441313</v>
      </c>
    </row>
    <row r="1930" spans="1:33">
      <c r="A1930" s="12">
        <v>40939</v>
      </c>
      <c r="B1930" s="14">
        <v>8781.44</v>
      </c>
      <c r="C1930" s="14">
        <v>8836.68</v>
      </c>
      <c r="D1930" s="14">
        <v>8776.65</v>
      </c>
      <c r="E1930" s="15">
        <v>8802.51</v>
      </c>
      <c r="F1930" s="19">
        <f t="shared" si="182"/>
        <v>0.10746934681131798</v>
      </c>
      <c r="G1930" s="19"/>
      <c r="H1930" s="19"/>
      <c r="I1930" s="19"/>
      <c r="J1930" s="19"/>
      <c r="K1930" s="19"/>
      <c r="L1930" s="19"/>
      <c r="M1930" s="19"/>
      <c r="N1930" s="51">
        <f t="shared" si="183"/>
        <v>1.3402602556578653E-3</v>
      </c>
      <c r="O1930" s="51">
        <f t="shared" si="184"/>
        <v>1.4776974328413906E-4</v>
      </c>
      <c r="Q1930" s="12">
        <v>40939</v>
      </c>
      <c r="R1930" s="5">
        <v>2772</v>
      </c>
      <c r="S1930" s="5">
        <v>2820</v>
      </c>
      <c r="T1930" s="5">
        <v>2771</v>
      </c>
      <c r="U1930" s="5">
        <v>2810</v>
      </c>
      <c r="V1930" s="5">
        <v>6089900</v>
      </c>
      <c r="W1930" s="3">
        <v>2810</v>
      </c>
      <c r="X1930" s="19">
        <f t="shared" si="185"/>
        <v>0.74733096085409256</v>
      </c>
      <c r="AF1930" s="51">
        <f t="shared" si="187"/>
        <v>0.41783586471649664</v>
      </c>
      <c r="AG1930" s="51">
        <f t="shared" si="186"/>
        <v>0.31237357376406727</v>
      </c>
    </row>
    <row r="1931" spans="1:33">
      <c r="A1931" s="12">
        <v>40940</v>
      </c>
      <c r="B1931" s="14">
        <v>8789.06</v>
      </c>
      <c r="C1931" s="14">
        <v>8830.2800000000007</v>
      </c>
      <c r="D1931" s="14">
        <v>8780.1</v>
      </c>
      <c r="E1931" s="15">
        <v>8809.7900000000009</v>
      </c>
      <c r="F1931" s="19">
        <f t="shared" si="182"/>
        <v>8.2635340910517205E-2</v>
      </c>
      <c r="G1931" s="19"/>
      <c r="H1931" s="19"/>
      <c r="I1931" s="19"/>
      <c r="J1931" s="19"/>
      <c r="K1931" s="19"/>
      <c r="L1931" s="19"/>
      <c r="M1931" s="19"/>
      <c r="N1931" s="51">
        <f t="shared" si="183"/>
        <v>6.2328468097132327E-4</v>
      </c>
      <c r="O1931" s="51">
        <f t="shared" si="184"/>
        <v>5.3241294214850868E-5</v>
      </c>
      <c r="Q1931" s="12">
        <v>40940</v>
      </c>
      <c r="R1931" s="5">
        <v>2795</v>
      </c>
      <c r="S1931" s="5">
        <v>2861</v>
      </c>
      <c r="T1931" s="5">
        <v>2784</v>
      </c>
      <c r="U1931" s="5">
        <v>2855</v>
      </c>
      <c r="V1931" s="5">
        <v>6980800</v>
      </c>
      <c r="W1931" s="3">
        <v>2855</v>
      </c>
      <c r="X1931" s="19">
        <f t="shared" si="185"/>
        <v>1.5761821366024518</v>
      </c>
      <c r="AF1931" s="51">
        <f t="shared" si="187"/>
        <v>3.917784541701518</v>
      </c>
      <c r="AG1931" s="51">
        <f t="shared" si="186"/>
        <v>6.1761911835887879</v>
      </c>
    </row>
    <row r="1932" spans="1:33">
      <c r="A1932" s="12">
        <v>40941</v>
      </c>
      <c r="B1932" s="14">
        <v>8865.2800000000007</v>
      </c>
      <c r="C1932" s="14">
        <v>8893.2199999999993</v>
      </c>
      <c r="D1932" s="14">
        <v>8849.25</v>
      </c>
      <c r="E1932" s="15">
        <v>8876.82</v>
      </c>
      <c r="F1932" s="19">
        <f t="shared" si="182"/>
        <v>0.75511275434219505</v>
      </c>
      <c r="G1932" s="19"/>
      <c r="H1932" s="19"/>
      <c r="I1932" s="19"/>
      <c r="J1932" s="19"/>
      <c r="K1932" s="19"/>
      <c r="L1932" s="19"/>
      <c r="M1932" s="19"/>
      <c r="N1932" s="51">
        <f t="shared" si="183"/>
        <v>0.43534358406310825</v>
      </c>
      <c r="O1932" s="51">
        <f t="shared" si="184"/>
        <v>0.3299459975661993</v>
      </c>
      <c r="Q1932" s="12">
        <v>40941</v>
      </c>
      <c r="R1932" s="5">
        <v>2910</v>
      </c>
      <c r="S1932" s="5">
        <v>2949</v>
      </c>
      <c r="T1932" s="5">
        <v>2905</v>
      </c>
      <c r="U1932" s="5">
        <v>2906</v>
      </c>
      <c r="V1932" s="5">
        <v>9667800</v>
      </c>
      <c r="W1932" s="3">
        <v>2906</v>
      </c>
      <c r="X1932" s="19">
        <f t="shared" si="185"/>
        <v>1.7549896765313144</v>
      </c>
      <c r="AF1932" s="51">
        <f t="shared" si="187"/>
        <v>5.4078233057583009</v>
      </c>
      <c r="AG1932" s="51">
        <f t="shared" si="186"/>
        <v>9.4921222770475531</v>
      </c>
    </row>
    <row r="1933" spans="1:33">
      <c r="A1933" s="12">
        <v>40942</v>
      </c>
      <c r="B1933" s="14">
        <v>8849.17</v>
      </c>
      <c r="C1933" s="14">
        <v>8877.57</v>
      </c>
      <c r="D1933" s="14">
        <v>8825.98</v>
      </c>
      <c r="E1933" s="15">
        <v>8831.93</v>
      </c>
      <c r="F1933" s="19">
        <f t="shared" ref="F1933:F1996" si="188">(E1933-E1932)/E1933*100</f>
        <v>-0.50826942695423782</v>
      </c>
      <c r="G1933" s="19"/>
      <c r="H1933" s="19"/>
      <c r="I1933" s="19"/>
      <c r="J1933" s="19"/>
      <c r="K1933" s="19"/>
      <c r="L1933" s="19"/>
      <c r="M1933" s="19"/>
      <c r="N1933" s="51">
        <f t="shared" ref="N1933:N1996" si="189">(F1933-F$4)^3</f>
        <v>-0.12915847533932584</v>
      </c>
      <c r="O1933" s="51">
        <f t="shared" ref="O1933:O1996" si="190">(F1933-F$4)^4</f>
        <v>6.528757628363259E-2</v>
      </c>
      <c r="Q1933" s="12">
        <v>40942</v>
      </c>
      <c r="R1933" s="5">
        <v>2919</v>
      </c>
      <c r="S1933" s="5">
        <v>2940</v>
      </c>
      <c r="T1933" s="5">
        <v>2894</v>
      </c>
      <c r="U1933" s="5">
        <v>2899</v>
      </c>
      <c r="V1933" s="5">
        <v>6904700</v>
      </c>
      <c r="W1933" s="3">
        <v>2899</v>
      </c>
      <c r="X1933" s="19">
        <f t="shared" ref="X1933:X1996" si="191">(W1933-W1932)/W1933*100</f>
        <v>-0.24146257330113829</v>
      </c>
      <c r="AF1933" s="51">
        <f t="shared" si="187"/>
        <v>-1.4031486711840246E-2</v>
      </c>
      <c r="AG1933" s="51">
        <f t="shared" ref="AG1933:AG1996" si="192">(X1933-X$4)^4</f>
        <v>3.384321288052427E-3</v>
      </c>
    </row>
    <row r="1934" spans="1:33">
      <c r="A1934" s="12">
        <v>40945</v>
      </c>
      <c r="B1934" s="14">
        <v>8939.99</v>
      </c>
      <c r="C1934" s="14">
        <v>8949.32</v>
      </c>
      <c r="D1934" s="14">
        <v>8916.94</v>
      </c>
      <c r="E1934" s="15">
        <v>8929.2000000000007</v>
      </c>
      <c r="F1934" s="19">
        <f t="shared" si="188"/>
        <v>1.0893473099493844</v>
      </c>
      <c r="G1934" s="19"/>
      <c r="H1934" s="19"/>
      <c r="I1934" s="19"/>
      <c r="J1934" s="19"/>
      <c r="K1934" s="19"/>
      <c r="L1934" s="19"/>
      <c r="M1934" s="19"/>
      <c r="N1934" s="51">
        <f t="shared" si="189"/>
        <v>1.3026446685860122</v>
      </c>
      <c r="O1934" s="51">
        <f t="shared" si="190"/>
        <v>1.4226605488920261</v>
      </c>
      <c r="Q1934" s="12">
        <v>40945</v>
      </c>
      <c r="R1934" s="5">
        <v>2978</v>
      </c>
      <c r="S1934" s="5">
        <v>2994</v>
      </c>
      <c r="T1934" s="5">
        <v>2965</v>
      </c>
      <c r="U1934" s="5">
        <v>2986</v>
      </c>
      <c r="V1934" s="5">
        <v>9260000</v>
      </c>
      <c r="W1934" s="3">
        <v>2986</v>
      </c>
      <c r="X1934" s="19">
        <f t="shared" si="191"/>
        <v>2.9135967849966509</v>
      </c>
      <c r="AF1934" s="51">
        <f t="shared" ref="AF1934:AF1997" si="193">(X1934-X$4)^3</f>
        <v>24.740478459843075</v>
      </c>
      <c r="AG1934" s="51">
        <f t="shared" si="192"/>
        <v>72.090403944446564</v>
      </c>
    </row>
    <row r="1935" spans="1:33">
      <c r="A1935" s="12">
        <v>40946</v>
      </c>
      <c r="B1935" s="14">
        <v>8904.16</v>
      </c>
      <c r="C1935" s="14">
        <v>8928.44</v>
      </c>
      <c r="D1935" s="14">
        <v>8887.19</v>
      </c>
      <c r="E1935" s="15">
        <v>8917.52</v>
      </c>
      <c r="F1935" s="19">
        <f t="shared" si="188"/>
        <v>-0.13097811947716731</v>
      </c>
      <c r="G1935" s="19"/>
      <c r="H1935" s="19"/>
      <c r="I1935" s="19"/>
      <c r="J1935" s="19"/>
      <c r="K1935" s="19"/>
      <c r="L1935" s="19"/>
      <c r="M1935" s="19"/>
      <c r="N1935" s="51">
        <f t="shared" si="189"/>
        <v>-2.106650288614021E-3</v>
      </c>
      <c r="O1935" s="51">
        <f t="shared" si="190"/>
        <v>2.7005771968051118E-4</v>
      </c>
      <c r="Q1935" s="12">
        <v>40946</v>
      </c>
      <c r="R1935" s="5">
        <v>2982</v>
      </c>
      <c r="S1935" s="5">
        <v>2986</v>
      </c>
      <c r="T1935" s="5">
        <v>2962</v>
      </c>
      <c r="U1935" s="5">
        <v>2986</v>
      </c>
      <c r="V1935" s="5">
        <v>5726700</v>
      </c>
      <c r="W1935" s="3">
        <v>2986</v>
      </c>
      <c r="X1935" s="19">
        <f t="shared" si="191"/>
        <v>0</v>
      </c>
      <c r="AF1935" s="51">
        <f t="shared" si="193"/>
        <v>1.9205286566845341E-11</v>
      </c>
      <c r="AG1935" s="51">
        <f t="shared" si="192"/>
        <v>5.1431326109964725E-15</v>
      </c>
    </row>
    <row r="1936" spans="1:33">
      <c r="A1936" s="12">
        <v>40947</v>
      </c>
      <c r="B1936" s="14">
        <v>8971.8799999999992</v>
      </c>
      <c r="C1936" s="14">
        <v>9015.59</v>
      </c>
      <c r="D1936" s="14">
        <v>8956.7800000000007</v>
      </c>
      <c r="E1936" s="15">
        <v>9015.59</v>
      </c>
      <c r="F1936" s="19">
        <f t="shared" si="188"/>
        <v>1.0877823858449609</v>
      </c>
      <c r="G1936" s="19"/>
      <c r="H1936" s="19"/>
      <c r="I1936" s="19"/>
      <c r="J1936" s="19"/>
      <c r="K1936" s="19"/>
      <c r="L1936" s="19"/>
      <c r="M1936" s="19"/>
      <c r="N1936" s="51">
        <f t="shared" si="189"/>
        <v>1.2970529832155191</v>
      </c>
      <c r="O1936" s="51">
        <f t="shared" si="190"/>
        <v>1.4145238982181438</v>
      </c>
      <c r="Q1936" s="12">
        <v>40947</v>
      </c>
      <c r="R1936" s="5">
        <v>3065</v>
      </c>
      <c r="S1936" s="5">
        <v>3140</v>
      </c>
      <c r="T1936" s="5">
        <v>3060</v>
      </c>
      <c r="U1936" s="5">
        <v>3135</v>
      </c>
      <c r="V1936" s="5">
        <v>17415100</v>
      </c>
      <c r="W1936" s="3">
        <v>3135</v>
      </c>
      <c r="X1936" s="19">
        <f t="shared" si="191"/>
        <v>4.7527910685805423</v>
      </c>
      <c r="AF1936" s="51">
        <f t="shared" si="193"/>
        <v>107.37905537610372</v>
      </c>
      <c r="AG1936" s="51">
        <f t="shared" si="192"/>
        <v>510.37897121403705</v>
      </c>
    </row>
    <row r="1937" spans="1:33">
      <c r="A1937" s="12">
        <v>40948</v>
      </c>
      <c r="B1937" s="14">
        <v>8996.1299999999992</v>
      </c>
      <c r="C1937" s="14">
        <v>9018.49</v>
      </c>
      <c r="D1937" s="14">
        <v>8942.8700000000008</v>
      </c>
      <c r="E1937" s="15">
        <v>9002.24</v>
      </c>
      <c r="F1937" s="19">
        <f t="shared" si="188"/>
        <v>-0.14829642400114154</v>
      </c>
      <c r="G1937" s="19"/>
      <c r="H1937" s="19"/>
      <c r="I1937" s="19"/>
      <c r="J1937" s="19"/>
      <c r="K1937" s="19"/>
      <c r="L1937" s="19"/>
      <c r="M1937" s="19"/>
      <c r="N1937" s="51">
        <f t="shared" si="189"/>
        <v>-3.0809863511864432E-3</v>
      </c>
      <c r="O1937" s="51">
        <f t="shared" si="190"/>
        <v>4.4831819580831895E-4</v>
      </c>
      <c r="Q1937" s="12">
        <v>40948</v>
      </c>
      <c r="R1937" s="5">
        <v>3135</v>
      </c>
      <c r="S1937" s="5">
        <v>3150</v>
      </c>
      <c r="T1937" s="5">
        <v>3105</v>
      </c>
      <c r="U1937" s="5">
        <v>3130</v>
      </c>
      <c r="V1937" s="5">
        <v>10162000</v>
      </c>
      <c r="W1937" s="3">
        <v>3130</v>
      </c>
      <c r="X1937" s="19">
        <f t="shared" si="191"/>
        <v>-0.15974440894568689</v>
      </c>
      <c r="AF1937" s="51">
        <f t="shared" si="193"/>
        <v>-4.0559350853382574E-3</v>
      </c>
      <c r="AG1937" s="51">
        <f t="shared" si="192"/>
        <v>6.4682678262247809E-4</v>
      </c>
    </row>
    <row r="1938" spans="1:33">
      <c r="A1938" s="12">
        <v>40949</v>
      </c>
      <c r="B1938" s="14">
        <v>9010.5300000000007</v>
      </c>
      <c r="C1938" s="14">
        <v>9016.9699999999993</v>
      </c>
      <c r="D1938" s="14">
        <v>8947.17</v>
      </c>
      <c r="E1938" s="15">
        <v>8947.17</v>
      </c>
      <c r="F1938" s="19">
        <f t="shared" si="188"/>
        <v>-0.61550188495356306</v>
      </c>
      <c r="G1938" s="19"/>
      <c r="H1938" s="19"/>
      <c r="I1938" s="19"/>
      <c r="J1938" s="19"/>
      <c r="K1938" s="19"/>
      <c r="L1938" s="19"/>
      <c r="M1938" s="19"/>
      <c r="N1938" s="51">
        <f t="shared" si="189"/>
        <v>-0.23002719837120114</v>
      </c>
      <c r="O1938" s="51">
        <f t="shared" si="190"/>
        <v>0.14094150995466687</v>
      </c>
      <c r="Q1938" s="12">
        <v>40949</v>
      </c>
      <c r="R1938" s="5">
        <v>3140</v>
      </c>
      <c r="S1938" s="5">
        <v>3145</v>
      </c>
      <c r="T1938" s="5">
        <v>3060</v>
      </c>
      <c r="U1938" s="5">
        <v>3060</v>
      </c>
      <c r="V1938" s="5">
        <v>8915500</v>
      </c>
      <c r="W1938" s="3">
        <v>3060</v>
      </c>
      <c r="X1938" s="19">
        <f t="shared" si="191"/>
        <v>-2.2875816993464051</v>
      </c>
      <c r="AF1938" s="51">
        <f t="shared" si="193"/>
        <v>-11.966780042545208</v>
      </c>
      <c r="AG1938" s="51">
        <f t="shared" si="192"/>
        <v>27.371782348610047</v>
      </c>
    </row>
    <row r="1939" spans="1:33">
      <c r="A1939" s="12">
        <v>40952</v>
      </c>
      <c r="B1939" s="14">
        <v>8954.0300000000007</v>
      </c>
      <c r="C1939" s="14">
        <v>9023.5</v>
      </c>
      <c r="D1939" s="14">
        <v>8948.5400000000009</v>
      </c>
      <c r="E1939" s="15">
        <v>8999.18</v>
      </c>
      <c r="F1939" s="19">
        <f t="shared" si="188"/>
        <v>0.57794154578528512</v>
      </c>
      <c r="G1939" s="19"/>
      <c r="H1939" s="19"/>
      <c r="I1939" s="19"/>
      <c r="J1939" s="19"/>
      <c r="K1939" s="19"/>
      <c r="L1939" s="19"/>
      <c r="M1939" s="19"/>
      <c r="N1939" s="51">
        <f t="shared" si="189"/>
        <v>0.19584631815464643</v>
      </c>
      <c r="O1939" s="51">
        <f t="shared" si="190"/>
        <v>0.11373318861382962</v>
      </c>
      <c r="Q1939" s="12">
        <v>40952</v>
      </c>
      <c r="R1939" s="5">
        <v>3045</v>
      </c>
      <c r="S1939" s="5">
        <v>3080</v>
      </c>
      <c r="T1939" s="5">
        <v>3025</v>
      </c>
      <c r="U1939" s="5">
        <v>3065</v>
      </c>
      <c r="V1939" s="5">
        <v>6284400</v>
      </c>
      <c r="W1939" s="3">
        <v>3065</v>
      </c>
      <c r="X1939" s="19">
        <f t="shared" si="191"/>
        <v>0.16313213703099511</v>
      </c>
      <c r="AF1939" s="51">
        <f t="shared" si="193"/>
        <v>4.3627028803807444E-3</v>
      </c>
      <c r="AG1939" s="51">
        <f t="shared" si="192"/>
        <v>7.1286536614131185E-4</v>
      </c>
    </row>
    <row r="1940" spans="1:33">
      <c r="A1940" s="12">
        <v>40953</v>
      </c>
      <c r="B1940" s="14">
        <v>8978.7199999999993</v>
      </c>
      <c r="C1940" s="14">
        <v>9072.08</v>
      </c>
      <c r="D1940" s="14">
        <v>8972.74</v>
      </c>
      <c r="E1940" s="15">
        <v>9052.07</v>
      </c>
      <c r="F1940" s="19">
        <f t="shared" si="188"/>
        <v>0.58428624612933189</v>
      </c>
      <c r="G1940" s="19"/>
      <c r="H1940" s="19"/>
      <c r="I1940" s="19"/>
      <c r="J1940" s="19"/>
      <c r="K1940" s="19"/>
      <c r="L1940" s="19"/>
      <c r="M1940" s="19"/>
      <c r="N1940" s="51">
        <f t="shared" si="189"/>
        <v>0.20233583255374391</v>
      </c>
      <c r="O1940" s="51">
        <f t="shared" si="190"/>
        <v>0.11878558320682102</v>
      </c>
      <c r="Q1940" s="12">
        <v>40953</v>
      </c>
      <c r="R1940" s="5">
        <v>3060</v>
      </c>
      <c r="S1940" s="5">
        <v>3130</v>
      </c>
      <c r="T1940" s="5">
        <v>3055</v>
      </c>
      <c r="U1940" s="5">
        <v>3120</v>
      </c>
      <c r="V1940" s="5">
        <v>11547600</v>
      </c>
      <c r="W1940" s="3">
        <v>3120</v>
      </c>
      <c r="X1940" s="19">
        <f t="shared" si="191"/>
        <v>1.7628205128205128</v>
      </c>
      <c r="AF1940" s="51">
        <f t="shared" si="193"/>
        <v>5.4805254408202213</v>
      </c>
      <c r="AG1940" s="51">
        <f t="shared" si="192"/>
        <v>9.6626503405173523</v>
      </c>
    </row>
    <row r="1941" spans="1:33">
      <c r="A1941" s="12">
        <v>40954</v>
      </c>
      <c r="B1941" s="14">
        <v>9108.84</v>
      </c>
      <c r="C1941" s="14">
        <v>9314.3700000000008</v>
      </c>
      <c r="D1941" s="14">
        <v>9107.68</v>
      </c>
      <c r="E1941" s="15">
        <v>9260.34</v>
      </c>
      <c r="F1941" s="19">
        <f t="shared" si="188"/>
        <v>2.2490534904765962</v>
      </c>
      <c r="G1941" s="19"/>
      <c r="H1941" s="19"/>
      <c r="I1941" s="19"/>
      <c r="J1941" s="19"/>
      <c r="K1941" s="19"/>
      <c r="L1941" s="19"/>
      <c r="M1941" s="19"/>
      <c r="N1941" s="51">
        <f t="shared" si="189"/>
        <v>11.418572440826697</v>
      </c>
      <c r="O1941" s="51">
        <f t="shared" si="190"/>
        <v>25.71278283899419</v>
      </c>
      <c r="Q1941" s="12">
        <v>40954</v>
      </c>
      <c r="R1941" s="5">
        <v>3170</v>
      </c>
      <c r="S1941" s="5">
        <v>3295</v>
      </c>
      <c r="T1941" s="5">
        <v>3165</v>
      </c>
      <c r="U1941" s="5">
        <v>3265</v>
      </c>
      <c r="V1941" s="5">
        <v>17245200</v>
      </c>
      <c r="W1941" s="3">
        <v>3265</v>
      </c>
      <c r="X1941" s="19">
        <f t="shared" si="191"/>
        <v>4.4410413476263404</v>
      </c>
      <c r="AF1941" s="51">
        <f t="shared" si="193"/>
        <v>87.605830736000911</v>
      </c>
      <c r="AG1941" s="51">
        <f t="shared" si="192"/>
        <v>389.08457723645887</v>
      </c>
    </row>
    <row r="1942" spans="1:33">
      <c r="A1942" s="12">
        <v>40955</v>
      </c>
      <c r="B1942" s="14">
        <v>9232.3799999999992</v>
      </c>
      <c r="C1942" s="14">
        <v>9308.93</v>
      </c>
      <c r="D1942" s="14">
        <v>9214.23</v>
      </c>
      <c r="E1942" s="15">
        <v>9238.1</v>
      </c>
      <c r="F1942" s="19">
        <f t="shared" si="188"/>
        <v>-0.24074214394734611</v>
      </c>
      <c r="G1942" s="19"/>
      <c r="H1942" s="19"/>
      <c r="I1942" s="19"/>
      <c r="J1942" s="19"/>
      <c r="K1942" s="19"/>
      <c r="L1942" s="19"/>
      <c r="M1942" s="19"/>
      <c r="N1942" s="51">
        <f t="shared" si="189"/>
        <v>-1.3473962275419532E-2</v>
      </c>
      <c r="O1942" s="51">
        <f t="shared" si="190"/>
        <v>3.2062233263797863E-3</v>
      </c>
      <c r="Q1942" s="12">
        <v>40955</v>
      </c>
      <c r="R1942" s="5">
        <v>3245</v>
      </c>
      <c r="S1942" s="5">
        <v>3280</v>
      </c>
      <c r="T1942" s="5">
        <v>3220</v>
      </c>
      <c r="U1942" s="5">
        <v>3265</v>
      </c>
      <c r="V1942" s="5">
        <v>10430400</v>
      </c>
      <c r="W1942" s="3">
        <v>3265</v>
      </c>
      <c r="X1942" s="19">
        <f t="shared" si="191"/>
        <v>0</v>
      </c>
      <c r="AF1942" s="51">
        <f t="shared" si="193"/>
        <v>1.9205286566845341E-11</v>
      </c>
      <c r="AG1942" s="51">
        <f t="shared" si="192"/>
        <v>5.1431326109964725E-15</v>
      </c>
    </row>
    <row r="1943" spans="1:33">
      <c r="A1943" s="12">
        <v>40956</v>
      </c>
      <c r="B1943" s="14">
        <v>9371.1200000000008</v>
      </c>
      <c r="C1943" s="14">
        <v>9435.0300000000007</v>
      </c>
      <c r="D1943" s="14">
        <v>9369.25</v>
      </c>
      <c r="E1943" s="15">
        <v>9384.17</v>
      </c>
      <c r="F1943" s="19">
        <f t="shared" si="188"/>
        <v>1.5565574792442987</v>
      </c>
      <c r="G1943" s="19"/>
      <c r="H1943" s="19"/>
      <c r="I1943" s="19"/>
      <c r="J1943" s="19"/>
      <c r="K1943" s="19"/>
      <c r="L1943" s="19"/>
      <c r="M1943" s="19"/>
      <c r="N1943" s="51">
        <f t="shared" si="189"/>
        <v>3.791618815973544</v>
      </c>
      <c r="O1943" s="51">
        <f t="shared" si="190"/>
        <v>5.9124329192265863</v>
      </c>
      <c r="Q1943" s="12">
        <v>40956</v>
      </c>
      <c r="R1943" s="5">
        <v>3340</v>
      </c>
      <c r="S1943" s="5">
        <v>3350</v>
      </c>
      <c r="T1943" s="5">
        <v>3280</v>
      </c>
      <c r="U1943" s="5">
        <v>3285</v>
      </c>
      <c r="V1943" s="5">
        <v>10492700</v>
      </c>
      <c r="W1943" s="3">
        <v>3285</v>
      </c>
      <c r="X1943" s="19">
        <f t="shared" si="191"/>
        <v>0.60882800608828003</v>
      </c>
      <c r="AF1943" s="51">
        <f t="shared" si="193"/>
        <v>0.22597314124445966</v>
      </c>
      <c r="AG1943" s="51">
        <f t="shared" si="192"/>
        <v>0.13763929211310005</v>
      </c>
    </row>
    <row r="1944" spans="1:33">
      <c r="A1944" s="12">
        <v>40959</v>
      </c>
      <c r="B1944" s="14">
        <v>9534.0300000000007</v>
      </c>
      <c r="C1944" s="14">
        <v>9549.31</v>
      </c>
      <c r="D1944" s="14">
        <v>9462.67</v>
      </c>
      <c r="E1944" s="15">
        <v>9485.09</v>
      </c>
      <c r="F1944" s="19">
        <f t="shared" si="188"/>
        <v>1.0639856870098237</v>
      </c>
      <c r="G1944" s="19"/>
      <c r="H1944" s="19"/>
      <c r="I1944" s="19"/>
      <c r="J1944" s="19"/>
      <c r="K1944" s="19"/>
      <c r="L1944" s="19"/>
      <c r="M1944" s="19"/>
      <c r="N1944" s="51">
        <f t="shared" si="189"/>
        <v>1.213985291557609</v>
      </c>
      <c r="O1944" s="51">
        <f t="shared" si="190"/>
        <v>1.2950441266070345</v>
      </c>
      <c r="Q1944" s="12">
        <v>40959</v>
      </c>
      <c r="R1944" s="5">
        <v>3345</v>
      </c>
      <c r="S1944" s="5">
        <v>3365</v>
      </c>
      <c r="T1944" s="5">
        <v>3325</v>
      </c>
      <c r="U1944" s="5">
        <v>3350</v>
      </c>
      <c r="V1944" s="5">
        <v>9357000</v>
      </c>
      <c r="W1944" s="3">
        <v>3350</v>
      </c>
      <c r="X1944" s="19">
        <f t="shared" si="191"/>
        <v>1.9402985074626864</v>
      </c>
      <c r="AF1944" s="51">
        <f t="shared" si="193"/>
        <v>7.3077799056075223</v>
      </c>
      <c r="AG1944" s="51">
        <f t="shared" si="192"/>
        <v>14.181231450762855</v>
      </c>
    </row>
    <row r="1945" spans="1:33">
      <c r="A1945" s="12">
        <v>40960</v>
      </c>
      <c r="B1945" s="14">
        <v>9458.68</v>
      </c>
      <c r="C1945" s="14">
        <v>9517.0400000000009</v>
      </c>
      <c r="D1945" s="14">
        <v>9440.41</v>
      </c>
      <c r="E1945" s="15">
        <v>9463.02</v>
      </c>
      <c r="F1945" s="19">
        <f t="shared" si="188"/>
        <v>-0.23322364319212796</v>
      </c>
      <c r="G1945" s="19"/>
      <c r="H1945" s="19"/>
      <c r="I1945" s="19"/>
      <c r="J1945" s="19"/>
      <c r="K1945" s="19"/>
      <c r="L1945" s="19"/>
      <c r="M1945" s="19"/>
      <c r="N1945" s="51">
        <f t="shared" si="189"/>
        <v>-1.2236718866898422E-2</v>
      </c>
      <c r="O1945" s="51">
        <f t="shared" si="190"/>
        <v>2.8198108454818818E-3</v>
      </c>
      <c r="Q1945" s="12">
        <v>40960</v>
      </c>
      <c r="R1945" s="5">
        <v>3330</v>
      </c>
      <c r="S1945" s="5">
        <v>3355</v>
      </c>
      <c r="T1945" s="5">
        <v>3300</v>
      </c>
      <c r="U1945" s="5">
        <v>3320</v>
      </c>
      <c r="V1945" s="5">
        <v>7744100</v>
      </c>
      <c r="W1945" s="3">
        <v>3320</v>
      </c>
      <c r="X1945" s="19">
        <f t="shared" si="191"/>
        <v>-0.90361445783132521</v>
      </c>
      <c r="AF1945" s="51">
        <f t="shared" si="193"/>
        <v>-0.73716266183141577</v>
      </c>
      <c r="AG1945" s="51">
        <f t="shared" si="192"/>
        <v>0.66591342849898705</v>
      </c>
    </row>
    <row r="1946" spans="1:33">
      <c r="A1946" s="12">
        <v>40961</v>
      </c>
      <c r="B1946" s="14">
        <v>9459.74</v>
      </c>
      <c r="C1946" s="14">
        <v>9564.0499999999993</v>
      </c>
      <c r="D1946" s="14">
        <v>9442.58</v>
      </c>
      <c r="E1946" s="3">
        <v>9554</v>
      </c>
      <c r="F1946" s="19">
        <f t="shared" si="188"/>
        <v>0.95227129997906179</v>
      </c>
      <c r="G1946" s="19"/>
      <c r="H1946" s="19"/>
      <c r="I1946" s="19"/>
      <c r="J1946" s="19"/>
      <c r="K1946" s="19"/>
      <c r="L1946" s="19"/>
      <c r="M1946" s="19"/>
      <c r="N1946" s="51">
        <f t="shared" si="189"/>
        <v>0.87113838287426393</v>
      </c>
      <c r="O1946" s="51">
        <f t="shared" si="190"/>
        <v>0.83198634646810465</v>
      </c>
      <c r="Q1946" s="12">
        <v>40961</v>
      </c>
      <c r="R1946" s="5">
        <v>3320</v>
      </c>
      <c r="S1946" s="5">
        <v>3400</v>
      </c>
      <c r="T1946" s="5">
        <v>3285</v>
      </c>
      <c r="U1946" s="5">
        <v>3380</v>
      </c>
      <c r="V1946" s="5">
        <v>11247000</v>
      </c>
      <c r="W1946" s="3">
        <v>3380</v>
      </c>
      <c r="X1946" s="19">
        <f t="shared" si="191"/>
        <v>1.7751479289940828</v>
      </c>
      <c r="AF1946" s="51">
        <f t="shared" si="193"/>
        <v>5.5962896926435759</v>
      </c>
      <c r="AG1946" s="51">
        <f t="shared" si="192"/>
        <v>9.9357407317586102</v>
      </c>
    </row>
    <row r="1947" spans="1:33">
      <c r="A1947" s="12">
        <v>40962</v>
      </c>
      <c r="B1947" s="14">
        <v>9549.77</v>
      </c>
      <c r="C1947" s="14">
        <v>9609.84</v>
      </c>
      <c r="D1947" s="14">
        <v>9513.65</v>
      </c>
      <c r="E1947" s="15">
        <v>9595.57</v>
      </c>
      <c r="F1947" s="19">
        <f t="shared" si="188"/>
        <v>0.43322074665704813</v>
      </c>
      <c r="G1947" s="19"/>
      <c r="H1947" s="19"/>
      <c r="I1947" s="19"/>
      <c r="J1947" s="19"/>
      <c r="K1947" s="19"/>
      <c r="L1947" s="19"/>
      <c r="M1947" s="19"/>
      <c r="N1947" s="51">
        <f t="shared" si="189"/>
        <v>8.2885228710386463E-2</v>
      </c>
      <c r="O1947" s="51">
        <f t="shared" si="190"/>
        <v>3.6138449898268789E-2</v>
      </c>
      <c r="Q1947" s="12">
        <v>40962</v>
      </c>
      <c r="R1947" s="5">
        <v>3370</v>
      </c>
      <c r="S1947" s="5">
        <v>3385</v>
      </c>
      <c r="T1947" s="5">
        <v>3345</v>
      </c>
      <c r="U1947" s="5">
        <v>3370</v>
      </c>
      <c r="V1947" s="5">
        <v>8660900</v>
      </c>
      <c r="W1947" s="3">
        <v>3370</v>
      </c>
      <c r="X1947" s="19">
        <f t="shared" si="191"/>
        <v>-0.29673590504451042</v>
      </c>
      <c r="AF1947" s="51">
        <f t="shared" si="193"/>
        <v>-2.6057571750120863E-2</v>
      </c>
      <c r="AG1947" s="51">
        <f t="shared" si="192"/>
        <v>7.7252389773402987E-3</v>
      </c>
    </row>
    <row r="1948" spans="1:33">
      <c r="A1948" s="12">
        <v>40963</v>
      </c>
      <c r="B1948" s="14">
        <v>9594.85</v>
      </c>
      <c r="C1948" s="14">
        <v>9647.3799999999992</v>
      </c>
      <c r="D1948" s="14">
        <v>9576.2099999999991</v>
      </c>
      <c r="E1948" s="15">
        <v>9647.3799999999992</v>
      </c>
      <c r="F1948" s="19">
        <f t="shared" si="188"/>
        <v>0.53703699864625942</v>
      </c>
      <c r="G1948" s="19"/>
      <c r="H1948" s="19"/>
      <c r="I1948" s="19"/>
      <c r="J1948" s="19"/>
      <c r="K1948" s="19"/>
      <c r="L1948" s="19"/>
      <c r="M1948" s="19"/>
      <c r="N1948" s="51">
        <f t="shared" si="189"/>
        <v>0.15730848200563113</v>
      </c>
      <c r="O1948" s="51">
        <f t="shared" si="190"/>
        <v>8.4918605479625944E-2</v>
      </c>
      <c r="Q1948" s="12">
        <v>40963</v>
      </c>
      <c r="R1948" s="5">
        <v>3360</v>
      </c>
      <c r="S1948" s="5">
        <v>3395</v>
      </c>
      <c r="T1948" s="5">
        <v>3340</v>
      </c>
      <c r="U1948" s="5">
        <v>3380</v>
      </c>
      <c r="V1948" s="5">
        <v>9133400</v>
      </c>
      <c r="W1948" s="3">
        <v>3380</v>
      </c>
      <c r="X1948" s="19">
        <f t="shared" si="191"/>
        <v>0.29585798816568049</v>
      </c>
      <c r="AF1948" s="51">
        <f t="shared" si="193"/>
        <v>2.5967412629476549E-2</v>
      </c>
      <c r="AG1948" s="51">
        <f t="shared" si="192"/>
        <v>7.6896204732090695E-3</v>
      </c>
    </row>
    <row r="1949" spans="1:33">
      <c r="A1949" s="12">
        <v>40966</v>
      </c>
      <c r="B1949" s="14">
        <v>9726.2000000000007</v>
      </c>
      <c r="C1949" s="14">
        <v>9736.11</v>
      </c>
      <c r="D1949" s="14">
        <v>9628.25</v>
      </c>
      <c r="E1949" s="15">
        <v>9633.93</v>
      </c>
      <c r="F1949" s="19">
        <f t="shared" si="188"/>
        <v>-0.13961072999283686</v>
      </c>
      <c r="G1949" s="19"/>
      <c r="H1949" s="19"/>
      <c r="I1949" s="19"/>
      <c r="J1949" s="19"/>
      <c r="K1949" s="19"/>
      <c r="L1949" s="19"/>
      <c r="M1949" s="19"/>
      <c r="N1949" s="51">
        <f t="shared" si="189"/>
        <v>-2.5615434587182525E-3</v>
      </c>
      <c r="O1949" s="51">
        <f t="shared" si="190"/>
        <v>3.5048462507477111E-4</v>
      </c>
      <c r="Q1949" s="12">
        <v>40966</v>
      </c>
      <c r="R1949" s="5">
        <v>3440</v>
      </c>
      <c r="S1949" s="5">
        <v>3460</v>
      </c>
      <c r="T1949" s="5">
        <v>3380</v>
      </c>
      <c r="U1949" s="5">
        <v>3380</v>
      </c>
      <c r="V1949" s="5">
        <v>8156300</v>
      </c>
      <c r="W1949" s="3">
        <v>3380</v>
      </c>
      <c r="X1949" s="19">
        <f t="shared" si="191"/>
        <v>0</v>
      </c>
      <c r="AF1949" s="51">
        <f t="shared" si="193"/>
        <v>1.9205286566845341E-11</v>
      </c>
      <c r="AG1949" s="51">
        <f t="shared" si="192"/>
        <v>5.1431326109964725E-15</v>
      </c>
    </row>
    <row r="1950" spans="1:33">
      <c r="A1950" s="12">
        <v>40967</v>
      </c>
      <c r="B1950" s="14">
        <v>9567.1200000000008</v>
      </c>
      <c r="C1950" s="14">
        <v>9722.52</v>
      </c>
      <c r="D1950" s="14">
        <v>9528.77</v>
      </c>
      <c r="E1950" s="15">
        <v>9722.52</v>
      </c>
      <c r="F1950" s="19">
        <f t="shared" si="188"/>
        <v>0.91118352032189331</v>
      </c>
      <c r="G1950" s="19"/>
      <c r="H1950" s="19"/>
      <c r="I1950" s="19"/>
      <c r="J1950" s="19"/>
      <c r="K1950" s="19"/>
      <c r="L1950" s="19"/>
      <c r="M1950" s="19"/>
      <c r="N1950" s="51">
        <f t="shared" si="189"/>
        <v>0.76347347200807658</v>
      </c>
      <c r="O1950" s="51">
        <f t="shared" si="190"/>
        <v>0.69779084725325324</v>
      </c>
      <c r="Q1950" s="12">
        <v>40967</v>
      </c>
      <c r="R1950" s="5">
        <v>3350</v>
      </c>
      <c r="S1950" s="5">
        <v>3395</v>
      </c>
      <c r="T1950" s="5">
        <v>3340</v>
      </c>
      <c r="U1950" s="5">
        <v>3385</v>
      </c>
      <c r="V1950" s="5">
        <v>7835300</v>
      </c>
      <c r="W1950" s="3">
        <v>3385</v>
      </c>
      <c r="X1950" s="19">
        <f t="shared" si="191"/>
        <v>0.14771048744460857</v>
      </c>
      <c r="AF1950" s="51">
        <f t="shared" si="193"/>
        <v>3.2403652863330669E-3</v>
      </c>
      <c r="AG1950" s="51">
        <f t="shared" si="192"/>
        <v>4.7950369848925075E-4</v>
      </c>
    </row>
    <row r="1951" spans="1:33">
      <c r="A1951" s="12">
        <v>40968</v>
      </c>
      <c r="B1951" s="14">
        <v>9771.6200000000008</v>
      </c>
      <c r="C1951" s="14">
        <v>9866.41</v>
      </c>
      <c r="D1951" s="14">
        <v>9706.2199999999993</v>
      </c>
      <c r="E1951" s="15">
        <v>9723.24</v>
      </c>
      <c r="F1951" s="19">
        <f t="shared" si="188"/>
        <v>7.404939094369214E-3</v>
      </c>
      <c r="G1951" s="19"/>
      <c r="H1951" s="19"/>
      <c r="I1951" s="19"/>
      <c r="J1951" s="19"/>
      <c r="K1951" s="19"/>
      <c r="L1951" s="19"/>
      <c r="M1951" s="19"/>
      <c r="N1951" s="51">
        <f t="shared" si="189"/>
        <v>1.0581230052989859E-6</v>
      </c>
      <c r="O1951" s="51">
        <f t="shared" si="190"/>
        <v>1.0782386013276845E-8</v>
      </c>
      <c r="Q1951" s="12">
        <v>40968</v>
      </c>
      <c r="R1951" s="5">
        <v>3390</v>
      </c>
      <c r="S1951" s="5">
        <v>3410</v>
      </c>
      <c r="T1951" s="5">
        <v>3335</v>
      </c>
      <c r="U1951" s="5">
        <v>3355</v>
      </c>
      <c r="V1951" s="5">
        <v>10740600</v>
      </c>
      <c r="W1951" s="3">
        <v>3355</v>
      </c>
      <c r="X1951" s="19">
        <f t="shared" si="191"/>
        <v>-0.89418777943368111</v>
      </c>
      <c r="AF1951" s="51">
        <f t="shared" si="193"/>
        <v>-0.71432514060494201</v>
      </c>
      <c r="AG1951" s="51">
        <f t="shared" si="192"/>
        <v>0.63854951660277637</v>
      </c>
    </row>
    <row r="1952" spans="1:33">
      <c r="A1952" s="12">
        <v>40969</v>
      </c>
      <c r="B1952" s="14">
        <v>9771.34</v>
      </c>
      <c r="C1952" s="14">
        <v>9865.75</v>
      </c>
      <c r="D1952" s="14">
        <v>9666.02</v>
      </c>
      <c r="E1952" s="15">
        <v>9707.3700000000008</v>
      </c>
      <c r="F1952" s="19">
        <f t="shared" si="188"/>
        <v>-0.16348403326543626</v>
      </c>
      <c r="G1952" s="19"/>
      <c r="H1952" s="19"/>
      <c r="I1952" s="19"/>
      <c r="J1952" s="19"/>
      <c r="K1952" s="19"/>
      <c r="L1952" s="19"/>
      <c r="M1952" s="19"/>
      <c r="N1952" s="51">
        <f t="shared" si="189"/>
        <v>-4.1499076852254827E-3</v>
      </c>
      <c r="O1952" s="51">
        <f t="shared" si="190"/>
        <v>6.668854588340365E-4</v>
      </c>
      <c r="Q1952" s="12">
        <v>40969</v>
      </c>
      <c r="R1952" s="5">
        <v>3380</v>
      </c>
      <c r="S1952" s="5">
        <v>3430</v>
      </c>
      <c r="T1952" s="5">
        <v>3315</v>
      </c>
      <c r="U1952" s="5">
        <v>3335</v>
      </c>
      <c r="V1952" s="5">
        <v>12525700</v>
      </c>
      <c r="W1952" s="3">
        <v>3335</v>
      </c>
      <c r="X1952" s="19">
        <f t="shared" si="191"/>
        <v>-0.59970014992503751</v>
      </c>
      <c r="AF1952" s="51">
        <f t="shared" si="193"/>
        <v>-0.21538752016491991</v>
      </c>
      <c r="AG1952" s="51">
        <f t="shared" si="192"/>
        <v>0.12911024784070579</v>
      </c>
    </row>
    <row r="1953" spans="1:33">
      <c r="A1953" s="12">
        <v>40970</v>
      </c>
      <c r="B1953" s="14">
        <v>9797.0499999999993</v>
      </c>
      <c r="C1953" s="14">
        <v>9803.75</v>
      </c>
      <c r="D1953" s="14">
        <v>9729.24</v>
      </c>
      <c r="E1953" s="15">
        <v>9777.0300000000007</v>
      </c>
      <c r="F1953" s="19">
        <f t="shared" si="188"/>
        <v>0.71248630719144612</v>
      </c>
      <c r="G1953" s="19"/>
      <c r="H1953" s="19"/>
      <c r="I1953" s="19"/>
      <c r="J1953" s="19"/>
      <c r="K1953" s="19"/>
      <c r="L1953" s="19"/>
      <c r="M1953" s="19"/>
      <c r="N1953" s="51">
        <f t="shared" si="189"/>
        <v>0.36594238675962676</v>
      </c>
      <c r="O1953" s="51">
        <f t="shared" si="190"/>
        <v>0.26174815056026435</v>
      </c>
      <c r="Q1953" s="12">
        <v>40970</v>
      </c>
      <c r="R1953" s="5">
        <v>3360</v>
      </c>
      <c r="S1953" s="5">
        <v>3370</v>
      </c>
      <c r="T1953" s="5">
        <v>3285</v>
      </c>
      <c r="U1953" s="5">
        <v>3315</v>
      </c>
      <c r="V1953" s="5">
        <v>10099100</v>
      </c>
      <c r="W1953" s="3">
        <v>3315</v>
      </c>
      <c r="X1953" s="19">
        <f t="shared" si="191"/>
        <v>-0.60331825037707398</v>
      </c>
      <c r="AF1953" s="51">
        <f t="shared" si="193"/>
        <v>-0.2193112666881514</v>
      </c>
      <c r="AG1953" s="51">
        <f t="shared" si="192"/>
        <v>0.13225575864158978</v>
      </c>
    </row>
    <row r="1954" spans="1:33">
      <c r="A1954" s="12">
        <v>40973</v>
      </c>
      <c r="B1954" s="14">
        <v>9756.98</v>
      </c>
      <c r="C1954" s="14">
        <v>9792.14</v>
      </c>
      <c r="D1954" s="14">
        <v>9673.75</v>
      </c>
      <c r="E1954" s="15">
        <v>9698.59</v>
      </c>
      <c r="F1954" s="19">
        <f t="shared" si="188"/>
        <v>-0.80877735835828202</v>
      </c>
      <c r="G1954" s="19"/>
      <c r="H1954" s="19"/>
      <c r="I1954" s="19"/>
      <c r="J1954" s="19"/>
      <c r="K1954" s="19"/>
      <c r="L1954" s="19"/>
      <c r="M1954" s="19"/>
      <c r="N1954" s="51">
        <f t="shared" si="189"/>
        <v>-0.52359139721829373</v>
      </c>
      <c r="O1954" s="51">
        <f t="shared" si="190"/>
        <v>0.42201057745782117</v>
      </c>
      <c r="Q1954" s="12">
        <v>40973</v>
      </c>
      <c r="R1954" s="5">
        <v>3315</v>
      </c>
      <c r="S1954" s="5">
        <v>3340</v>
      </c>
      <c r="T1954" s="5">
        <v>3285</v>
      </c>
      <c r="U1954" s="5">
        <v>3305</v>
      </c>
      <c r="V1954" s="5">
        <v>6303400</v>
      </c>
      <c r="W1954" s="3">
        <v>3305</v>
      </c>
      <c r="X1954" s="19">
        <f t="shared" si="191"/>
        <v>-0.30257186081694404</v>
      </c>
      <c r="AF1954" s="51">
        <f t="shared" si="193"/>
        <v>-2.7626887094478376E-2</v>
      </c>
      <c r="AG1954" s="51">
        <f t="shared" si="192"/>
        <v>8.3517202184370358E-3</v>
      </c>
    </row>
    <row r="1955" spans="1:33">
      <c r="A1955" s="12">
        <v>40974</v>
      </c>
      <c r="B1955" s="14">
        <v>9704.61</v>
      </c>
      <c r="C1955" s="14">
        <v>9732.89</v>
      </c>
      <c r="D1955" s="14">
        <v>9602.84</v>
      </c>
      <c r="E1955" s="15">
        <v>9637.6299999999992</v>
      </c>
      <c r="F1955" s="19">
        <f t="shared" si="188"/>
        <v>-0.63252065082391573</v>
      </c>
      <c r="G1955" s="19"/>
      <c r="H1955" s="19"/>
      <c r="I1955" s="19"/>
      <c r="J1955" s="19"/>
      <c r="K1955" s="19"/>
      <c r="L1955" s="19"/>
      <c r="M1955" s="19"/>
      <c r="N1955" s="51">
        <f t="shared" si="189"/>
        <v>-0.24973217244245235</v>
      </c>
      <c r="O1955" s="51">
        <f t="shared" si="190"/>
        <v>0.15726521036194116</v>
      </c>
      <c r="Q1955" s="12">
        <v>40974</v>
      </c>
      <c r="R1955" s="5">
        <v>3315</v>
      </c>
      <c r="S1955" s="5">
        <v>3335</v>
      </c>
      <c r="T1955" s="5">
        <v>3280</v>
      </c>
      <c r="U1955" s="5">
        <v>3285</v>
      </c>
      <c r="V1955" s="5">
        <v>7994900</v>
      </c>
      <c r="W1955" s="3">
        <v>3285</v>
      </c>
      <c r="X1955" s="19">
        <f t="shared" si="191"/>
        <v>-0.60882800608828003</v>
      </c>
      <c r="AF1955" s="51">
        <f t="shared" si="193"/>
        <v>-0.22537755116874236</v>
      </c>
      <c r="AG1955" s="51">
        <f t="shared" si="192"/>
        <v>0.13715580949307901</v>
      </c>
    </row>
    <row r="1956" spans="1:33">
      <c r="A1956" s="12">
        <v>40975</v>
      </c>
      <c r="B1956" s="14">
        <v>9509.1</v>
      </c>
      <c r="C1956" s="14">
        <v>9603.19</v>
      </c>
      <c r="D1956" s="14">
        <v>9509.1</v>
      </c>
      <c r="E1956" s="15">
        <v>9576.06</v>
      </c>
      <c r="F1956" s="19">
        <f t="shared" si="188"/>
        <v>-0.64295754203711875</v>
      </c>
      <c r="G1956" s="19"/>
      <c r="H1956" s="19"/>
      <c r="I1956" s="19"/>
      <c r="J1956" s="19"/>
      <c r="K1956" s="19"/>
      <c r="L1956" s="19"/>
      <c r="M1956" s="19"/>
      <c r="N1956" s="51">
        <f t="shared" si="189"/>
        <v>-0.26235587111842568</v>
      </c>
      <c r="O1956" s="51">
        <f t="shared" si="190"/>
        <v>0.16795298103739292</v>
      </c>
      <c r="Q1956" s="12">
        <v>40975</v>
      </c>
      <c r="R1956" s="5">
        <v>3225</v>
      </c>
      <c r="S1956" s="5">
        <v>3260</v>
      </c>
      <c r="T1956" s="5">
        <v>3220</v>
      </c>
      <c r="U1956" s="5">
        <v>3245</v>
      </c>
      <c r="V1956" s="5">
        <v>8904800</v>
      </c>
      <c r="W1956" s="3">
        <v>3245</v>
      </c>
      <c r="X1956" s="19">
        <f t="shared" si="191"/>
        <v>-1.2326656394453006</v>
      </c>
      <c r="AF1956" s="51">
        <f t="shared" si="193"/>
        <v>-1.8717713140594459</v>
      </c>
      <c r="AG1956" s="51">
        <f t="shared" si="192"/>
        <v>2.3067669275862124</v>
      </c>
    </row>
    <row r="1957" spans="1:33">
      <c r="A1957" s="12">
        <v>40976</v>
      </c>
      <c r="B1957" s="14">
        <v>9674.94</v>
      </c>
      <c r="C1957" s="14">
        <v>9768.9599999999991</v>
      </c>
      <c r="D1957" s="14">
        <v>9659.15</v>
      </c>
      <c r="E1957" s="15">
        <v>9768.9599999999991</v>
      </c>
      <c r="F1957" s="19">
        <f t="shared" si="188"/>
        <v>1.9746216588050278</v>
      </c>
      <c r="G1957" s="19"/>
      <c r="H1957" s="19"/>
      <c r="I1957" s="19"/>
      <c r="J1957" s="19"/>
      <c r="K1957" s="19"/>
      <c r="L1957" s="19"/>
      <c r="M1957" s="19"/>
      <c r="N1957" s="51">
        <f t="shared" si="189"/>
        <v>7.7319330897019674</v>
      </c>
      <c r="O1957" s="51">
        <f t="shared" si="190"/>
        <v>15.289177270644025</v>
      </c>
      <c r="Q1957" s="12">
        <v>40976</v>
      </c>
      <c r="R1957" s="5">
        <v>3280</v>
      </c>
      <c r="S1957" s="5">
        <v>3335</v>
      </c>
      <c r="T1957" s="5">
        <v>3280</v>
      </c>
      <c r="U1957" s="5">
        <v>3330</v>
      </c>
      <c r="V1957" s="5">
        <v>8276300</v>
      </c>
      <c r="W1957" s="3">
        <v>3330</v>
      </c>
      <c r="X1957" s="19">
        <f t="shared" si="191"/>
        <v>2.5525525525525525</v>
      </c>
      <c r="AF1957" s="51">
        <f t="shared" si="193"/>
        <v>16.636453857017994</v>
      </c>
      <c r="AG1957" s="51">
        <f t="shared" si="192"/>
        <v>42.469877963134479</v>
      </c>
    </row>
    <row r="1958" spans="1:33">
      <c r="A1958" s="12">
        <v>40977</v>
      </c>
      <c r="B1958" s="14">
        <v>9911.07</v>
      </c>
      <c r="C1958" s="14">
        <v>10007.620000000001</v>
      </c>
      <c r="D1958" s="14">
        <v>9853.18</v>
      </c>
      <c r="E1958" s="15">
        <v>9929.74</v>
      </c>
      <c r="F1958" s="19">
        <f t="shared" si="188"/>
        <v>1.6191763329150677</v>
      </c>
      <c r="G1958" s="19"/>
      <c r="H1958" s="19"/>
      <c r="I1958" s="19"/>
      <c r="J1958" s="19"/>
      <c r="K1958" s="19"/>
      <c r="L1958" s="19"/>
      <c r="M1958" s="19"/>
      <c r="N1958" s="51">
        <f t="shared" si="189"/>
        <v>4.2669899898896224</v>
      </c>
      <c r="O1958" s="51">
        <f t="shared" si="190"/>
        <v>6.9208934854482065</v>
      </c>
      <c r="Q1958" s="12">
        <v>40977</v>
      </c>
      <c r="R1958" s="5">
        <v>3400</v>
      </c>
      <c r="S1958" s="5">
        <v>3435</v>
      </c>
      <c r="T1958" s="5">
        <v>3370</v>
      </c>
      <c r="U1958" s="5">
        <v>3420</v>
      </c>
      <c r="V1958" s="5">
        <v>17589300</v>
      </c>
      <c r="W1958" s="3">
        <v>3420</v>
      </c>
      <c r="X1958" s="19">
        <f t="shared" si="191"/>
        <v>2.6315789473684208</v>
      </c>
      <c r="AF1958" s="51">
        <f t="shared" si="193"/>
        <v>18.229795168902779</v>
      </c>
      <c r="AG1958" s="51">
        <f t="shared" si="192"/>
        <v>47.978027079528495</v>
      </c>
    </row>
    <row r="1959" spans="1:33">
      <c r="A1959" s="12">
        <v>40980</v>
      </c>
      <c r="B1959" s="14">
        <v>10015.92</v>
      </c>
      <c r="C1959" s="14">
        <v>10021.51</v>
      </c>
      <c r="D1959" s="14">
        <v>9889.86</v>
      </c>
      <c r="E1959" s="15">
        <v>9889.86</v>
      </c>
      <c r="F1959" s="19">
        <f t="shared" si="188"/>
        <v>-0.40324129967460814</v>
      </c>
      <c r="G1959" s="19"/>
      <c r="H1959" s="19"/>
      <c r="I1959" s="19"/>
      <c r="J1959" s="19"/>
      <c r="K1959" s="19"/>
      <c r="L1959" s="19"/>
      <c r="M1959" s="19"/>
      <c r="N1959" s="51">
        <f t="shared" si="189"/>
        <v>-6.4219193297826299E-2</v>
      </c>
      <c r="O1959" s="51">
        <f t="shared" si="190"/>
        <v>2.5716969771600279E-2</v>
      </c>
      <c r="Q1959" s="12">
        <v>40980</v>
      </c>
      <c r="R1959" s="5">
        <v>3425</v>
      </c>
      <c r="S1959" s="5">
        <v>3445</v>
      </c>
      <c r="T1959" s="5">
        <v>3405</v>
      </c>
      <c r="U1959" s="5">
        <v>3405</v>
      </c>
      <c r="V1959" s="5">
        <v>7331000</v>
      </c>
      <c r="W1959" s="3">
        <v>3405</v>
      </c>
      <c r="X1959" s="19">
        <f t="shared" si="191"/>
        <v>-0.44052863436123352</v>
      </c>
      <c r="AF1959" s="51">
        <f t="shared" si="193"/>
        <v>-8.5335583726293504E-2</v>
      </c>
      <c r="AG1959" s="51">
        <f t="shared" si="192"/>
        <v>3.7569915483689188E-2</v>
      </c>
    </row>
    <row r="1960" spans="1:33">
      <c r="A1960" s="12">
        <v>40981</v>
      </c>
      <c r="B1960" s="14">
        <v>9921.25</v>
      </c>
      <c r="C1960" s="14">
        <v>10011.879999999999</v>
      </c>
      <c r="D1960" s="14">
        <v>9888.2999999999993</v>
      </c>
      <c r="E1960" s="15">
        <v>9899.08</v>
      </c>
      <c r="F1960" s="19">
        <f t="shared" si="188"/>
        <v>9.3139968562728506E-2</v>
      </c>
      <c r="G1960" s="19"/>
      <c r="H1960" s="19"/>
      <c r="I1960" s="19"/>
      <c r="J1960" s="19"/>
      <c r="K1960" s="19"/>
      <c r="L1960" s="19"/>
      <c r="M1960" s="19"/>
      <c r="N1960" s="51">
        <f t="shared" si="189"/>
        <v>8.8266777033485944E-4</v>
      </c>
      <c r="O1960" s="51">
        <f t="shared" si="190"/>
        <v>8.467002580015772E-5</v>
      </c>
      <c r="Q1960" s="12">
        <v>40981</v>
      </c>
      <c r="R1960" s="5">
        <v>3400</v>
      </c>
      <c r="S1960" s="5">
        <v>3445</v>
      </c>
      <c r="T1960" s="5">
        <v>3395</v>
      </c>
      <c r="U1960" s="5">
        <v>3415</v>
      </c>
      <c r="V1960" s="5">
        <v>9373000</v>
      </c>
      <c r="W1960" s="3">
        <v>3415</v>
      </c>
      <c r="X1960" s="19">
        <f t="shared" si="191"/>
        <v>0.29282576866764276</v>
      </c>
      <c r="AF1960" s="51">
        <f t="shared" si="193"/>
        <v>2.5177862447420072E-2</v>
      </c>
      <c r="AG1960" s="51">
        <f t="shared" si="192"/>
        <v>7.3794694995924469E-3</v>
      </c>
    </row>
    <row r="1961" spans="1:33">
      <c r="A1961" s="12">
        <v>40982</v>
      </c>
      <c r="B1961" s="14">
        <v>10064.120000000001</v>
      </c>
      <c r="C1961" s="14">
        <v>10115.790000000001</v>
      </c>
      <c r="D1961" s="14">
        <v>10050.52</v>
      </c>
      <c r="E1961" s="15">
        <v>10050.52</v>
      </c>
      <c r="F1961" s="19">
        <f t="shared" si="188"/>
        <v>1.5067877084966799</v>
      </c>
      <c r="G1961" s="19"/>
      <c r="H1961" s="19"/>
      <c r="I1961" s="19"/>
      <c r="J1961" s="19"/>
      <c r="K1961" s="19"/>
      <c r="L1961" s="19"/>
      <c r="M1961" s="19"/>
      <c r="N1961" s="51">
        <f t="shared" si="189"/>
        <v>3.4400301687357921</v>
      </c>
      <c r="O1961" s="51">
        <f t="shared" si="190"/>
        <v>5.1929762346814288</v>
      </c>
      <c r="Q1961" s="12">
        <v>40982</v>
      </c>
      <c r="R1961" s="5">
        <v>3485</v>
      </c>
      <c r="S1961" s="5">
        <v>3510</v>
      </c>
      <c r="T1961" s="5">
        <v>3480</v>
      </c>
      <c r="U1961" s="5">
        <v>3485</v>
      </c>
      <c r="V1961" s="5">
        <v>12436700</v>
      </c>
      <c r="W1961" s="3">
        <v>3485</v>
      </c>
      <c r="X1961" s="19">
        <f t="shared" si="191"/>
        <v>2.0086083213773311</v>
      </c>
      <c r="AF1961" s="51">
        <f t="shared" si="193"/>
        <v>8.1069868418325637</v>
      </c>
      <c r="AG1961" s="51">
        <f t="shared" si="192"/>
        <v>16.28593226467083</v>
      </c>
    </row>
    <row r="1962" spans="1:33">
      <c r="A1962" s="12">
        <v>40983</v>
      </c>
      <c r="B1962" s="14">
        <v>10115.4</v>
      </c>
      <c r="C1962" s="14">
        <v>10158.74</v>
      </c>
      <c r="D1962" s="14">
        <v>10077.549999999999</v>
      </c>
      <c r="E1962" s="15">
        <v>10123.280000000001</v>
      </c>
      <c r="F1962" s="19">
        <f t="shared" si="188"/>
        <v>0.71873938091211753</v>
      </c>
      <c r="G1962" s="19"/>
      <c r="H1962" s="19"/>
      <c r="I1962" s="19"/>
      <c r="J1962" s="19"/>
      <c r="K1962" s="19"/>
      <c r="L1962" s="19"/>
      <c r="M1962" s="19"/>
      <c r="N1962" s="51">
        <f t="shared" si="189"/>
        <v>0.37562400131313739</v>
      </c>
      <c r="O1962" s="51">
        <f t="shared" si="190"/>
        <v>0.2710219378489766</v>
      </c>
      <c r="Q1962" s="12">
        <v>40983</v>
      </c>
      <c r="R1962" s="5">
        <v>3530</v>
      </c>
      <c r="S1962" s="5">
        <v>3590</v>
      </c>
      <c r="T1962" s="5">
        <v>3525</v>
      </c>
      <c r="U1962" s="5">
        <v>3585</v>
      </c>
      <c r="V1962" s="5">
        <v>11732500</v>
      </c>
      <c r="W1962" s="3">
        <v>3585</v>
      </c>
      <c r="X1962" s="19">
        <f t="shared" si="191"/>
        <v>2.7894002789400281</v>
      </c>
      <c r="AF1962" s="51">
        <f t="shared" si="193"/>
        <v>21.709888749498283</v>
      </c>
      <c r="AG1962" s="51">
        <f t="shared" si="192"/>
        <v>60.563383593058113</v>
      </c>
    </row>
    <row r="1963" spans="1:33">
      <c r="A1963" s="12">
        <v>40984</v>
      </c>
      <c r="B1963" s="14">
        <v>10110.57</v>
      </c>
      <c r="C1963" s="14">
        <v>10148.469999999999</v>
      </c>
      <c r="D1963" s="14">
        <v>10090.09</v>
      </c>
      <c r="E1963" s="15">
        <v>10129.83</v>
      </c>
      <c r="F1963" s="19">
        <f t="shared" si="188"/>
        <v>6.4660512565356695E-2</v>
      </c>
      <c r="G1963" s="19"/>
      <c r="H1963" s="19"/>
      <c r="I1963" s="19"/>
      <c r="J1963" s="19"/>
      <c r="K1963" s="19"/>
      <c r="L1963" s="19"/>
      <c r="M1963" s="19"/>
      <c r="N1963" s="51">
        <f t="shared" si="189"/>
        <v>3.0680498415264104E-4</v>
      </c>
      <c r="O1963" s="51">
        <f t="shared" si="190"/>
        <v>2.0692670745429977E-5</v>
      </c>
      <c r="Q1963" s="12">
        <v>40984</v>
      </c>
      <c r="R1963" s="5">
        <v>3580</v>
      </c>
      <c r="S1963" s="5">
        <v>3590</v>
      </c>
      <c r="T1963" s="5">
        <v>3555</v>
      </c>
      <c r="U1963" s="5">
        <v>3580</v>
      </c>
      <c r="V1963" s="5">
        <v>7506200</v>
      </c>
      <c r="W1963" s="3">
        <v>3580</v>
      </c>
      <c r="X1963" s="19">
        <f t="shared" si="191"/>
        <v>-0.13966480446927373</v>
      </c>
      <c r="AF1963" s="51">
        <f t="shared" si="193"/>
        <v>-2.7086964879772632E-3</v>
      </c>
      <c r="AG1963" s="51">
        <f t="shared" si="192"/>
        <v>3.7758418252371569E-4</v>
      </c>
    </row>
    <row r="1964" spans="1:33">
      <c r="A1964" s="12">
        <v>40987</v>
      </c>
      <c r="B1964" s="14">
        <v>10150.85</v>
      </c>
      <c r="C1964" s="14">
        <v>10172.64</v>
      </c>
      <c r="D1964" s="14">
        <v>10134.48</v>
      </c>
      <c r="E1964" s="15">
        <v>10141.99</v>
      </c>
      <c r="F1964" s="19">
        <f t="shared" si="188"/>
        <v>0.11989757434191767</v>
      </c>
      <c r="G1964" s="19"/>
      <c r="H1964" s="19"/>
      <c r="I1964" s="19"/>
      <c r="J1964" s="19"/>
      <c r="K1964" s="19"/>
      <c r="L1964" s="19"/>
      <c r="M1964" s="19"/>
      <c r="N1964" s="51">
        <f t="shared" si="189"/>
        <v>1.8465047043435135E-3</v>
      </c>
      <c r="O1964" s="51">
        <f t="shared" si="190"/>
        <v>2.2653425960267025E-4</v>
      </c>
      <c r="Q1964" s="12">
        <v>40987</v>
      </c>
      <c r="R1964" s="5">
        <v>3585</v>
      </c>
      <c r="S1964" s="5">
        <v>3585</v>
      </c>
      <c r="T1964" s="5">
        <v>3555</v>
      </c>
      <c r="U1964" s="5">
        <v>3575</v>
      </c>
      <c r="V1964" s="5">
        <v>4975600</v>
      </c>
      <c r="W1964" s="3">
        <v>3575</v>
      </c>
      <c r="X1964" s="19">
        <f t="shared" si="191"/>
        <v>-0.13986013986013987</v>
      </c>
      <c r="AF1964" s="51">
        <f t="shared" si="193"/>
        <v>-2.7200994457663944E-3</v>
      </c>
      <c r="AG1964" s="51">
        <f t="shared" si="192"/>
        <v>3.7970505239565269E-4</v>
      </c>
    </row>
    <row r="1965" spans="1:33">
      <c r="A1965" s="12">
        <v>40989</v>
      </c>
      <c r="B1965" s="14">
        <v>10100.870000000001</v>
      </c>
      <c r="C1965" s="14">
        <v>10132.02</v>
      </c>
      <c r="D1965" s="14">
        <v>10073.9</v>
      </c>
      <c r="E1965" s="15">
        <v>10086.49</v>
      </c>
      <c r="F1965" s="19">
        <f t="shared" si="188"/>
        <v>-0.55024096588605154</v>
      </c>
      <c r="G1965" s="19"/>
      <c r="H1965" s="19"/>
      <c r="I1965" s="19"/>
      <c r="J1965" s="19"/>
      <c r="K1965" s="19"/>
      <c r="L1965" s="19"/>
      <c r="M1965" s="19"/>
      <c r="N1965" s="51">
        <f t="shared" si="189"/>
        <v>-0.16407680112439799</v>
      </c>
      <c r="O1965" s="51">
        <f t="shared" si="190"/>
        <v>8.9824796187304032E-2</v>
      </c>
      <c r="Q1965" s="12">
        <v>40989</v>
      </c>
      <c r="R1965" s="5">
        <v>3555</v>
      </c>
      <c r="S1965" s="5">
        <v>3555</v>
      </c>
      <c r="T1965" s="5">
        <v>3505</v>
      </c>
      <c r="U1965" s="5">
        <v>3520</v>
      </c>
      <c r="V1965" s="5">
        <v>7359400</v>
      </c>
      <c r="W1965" s="3">
        <v>3520</v>
      </c>
      <c r="X1965" s="19">
        <f t="shared" si="191"/>
        <v>-1.5625</v>
      </c>
      <c r="AF1965" s="51">
        <f t="shared" si="193"/>
        <v>-3.8127361924404655</v>
      </c>
      <c r="AG1965" s="51">
        <f t="shared" si="192"/>
        <v>5.9563792584986084</v>
      </c>
    </row>
    <row r="1966" spans="1:33">
      <c r="A1966" s="12">
        <v>40990</v>
      </c>
      <c r="B1966" s="14">
        <v>10055.16</v>
      </c>
      <c r="C1966" s="14">
        <v>10136.85</v>
      </c>
      <c r="D1966" s="14">
        <v>10052.5</v>
      </c>
      <c r="E1966" s="15">
        <v>10127.08</v>
      </c>
      <c r="F1966" s="19">
        <f t="shared" si="188"/>
        <v>0.40080655035805129</v>
      </c>
      <c r="G1966" s="19"/>
      <c r="H1966" s="19"/>
      <c r="I1966" s="19"/>
      <c r="J1966" s="19"/>
      <c r="K1966" s="19"/>
      <c r="L1966" s="19"/>
      <c r="M1966" s="19"/>
      <c r="N1966" s="51">
        <f t="shared" si="189"/>
        <v>6.5739551338526742E-2</v>
      </c>
      <c r="O1966" s="51">
        <f t="shared" si="190"/>
        <v>2.6531938443465991E-2</v>
      </c>
      <c r="Q1966" s="12">
        <v>40990</v>
      </c>
      <c r="R1966" s="5">
        <v>3480</v>
      </c>
      <c r="S1966" s="5">
        <v>3545</v>
      </c>
      <c r="T1966" s="5">
        <v>3470</v>
      </c>
      <c r="U1966" s="5">
        <v>3535</v>
      </c>
      <c r="V1966" s="5">
        <v>6634500</v>
      </c>
      <c r="W1966" s="3">
        <v>3535</v>
      </c>
      <c r="X1966" s="19">
        <f t="shared" si="191"/>
        <v>0.42432814710042432</v>
      </c>
      <c r="AF1966" s="51">
        <f t="shared" si="193"/>
        <v>7.6546885709337445E-2</v>
      </c>
      <c r="AG1966" s="51">
        <f t="shared" si="192"/>
        <v>3.2501497263433585E-2</v>
      </c>
    </row>
    <row r="1967" spans="1:33">
      <c r="A1967" s="12">
        <v>40991</v>
      </c>
      <c r="B1967" s="14">
        <v>10014.870000000001</v>
      </c>
      <c r="C1967" s="14">
        <v>10031.959999999999</v>
      </c>
      <c r="D1967" s="14">
        <v>9999.3700000000008</v>
      </c>
      <c r="E1967" s="15">
        <v>10011.469999999999</v>
      </c>
      <c r="F1967" s="19">
        <f t="shared" si="188"/>
        <v>-1.1547754725330106</v>
      </c>
      <c r="G1967" s="19"/>
      <c r="H1967" s="19"/>
      <c r="I1967" s="19"/>
      <c r="J1967" s="19"/>
      <c r="K1967" s="19"/>
      <c r="L1967" s="19"/>
      <c r="M1967" s="19"/>
      <c r="N1967" s="51">
        <f t="shared" si="189"/>
        <v>-1.5287852103914694</v>
      </c>
      <c r="O1967" s="51">
        <f t="shared" si="190"/>
        <v>1.7611457411387599</v>
      </c>
      <c r="Q1967" s="12">
        <v>40991</v>
      </c>
      <c r="R1967" s="5">
        <v>3470</v>
      </c>
      <c r="S1967" s="5">
        <v>3495</v>
      </c>
      <c r="T1967" s="5">
        <v>3460</v>
      </c>
      <c r="U1967" s="5">
        <v>3465</v>
      </c>
      <c r="V1967" s="5">
        <v>6775600</v>
      </c>
      <c r="W1967" s="3">
        <v>3465</v>
      </c>
      <c r="X1967" s="19">
        <f t="shared" si="191"/>
        <v>-2.0202020202020203</v>
      </c>
      <c r="AF1967" s="51">
        <f t="shared" si="193"/>
        <v>-8.2416028300479311</v>
      </c>
      <c r="AG1967" s="51">
        <f t="shared" si="192"/>
        <v>16.647495604236784</v>
      </c>
    </row>
    <row r="1968" spans="1:33">
      <c r="A1968" s="12">
        <v>40994</v>
      </c>
      <c r="B1968" s="14">
        <v>10040.1</v>
      </c>
      <c r="C1968" s="14">
        <v>10056.200000000001</v>
      </c>
      <c r="D1968" s="14">
        <v>10016.049999999999</v>
      </c>
      <c r="E1968" s="15">
        <v>10018.24</v>
      </c>
      <c r="F1968" s="19">
        <f t="shared" si="188"/>
        <v>6.7576740026196583E-2</v>
      </c>
      <c r="G1968" s="19"/>
      <c r="H1968" s="19"/>
      <c r="I1968" s="19"/>
      <c r="J1968" s="19"/>
      <c r="K1968" s="19"/>
      <c r="L1968" s="19"/>
      <c r="M1968" s="19"/>
      <c r="N1968" s="51">
        <f t="shared" si="189"/>
        <v>3.4834759040197936E-4</v>
      </c>
      <c r="O1968" s="51">
        <f t="shared" si="190"/>
        <v>2.4510400876772991E-5</v>
      </c>
      <c r="Q1968" s="12">
        <v>40994</v>
      </c>
      <c r="R1968" s="5">
        <v>3465</v>
      </c>
      <c r="S1968" s="5">
        <v>3495</v>
      </c>
      <c r="T1968" s="5">
        <v>3455</v>
      </c>
      <c r="U1968" s="5">
        <v>3475</v>
      </c>
      <c r="V1968" s="5">
        <v>5611300</v>
      </c>
      <c r="W1968" s="3">
        <v>3475</v>
      </c>
      <c r="X1968" s="19">
        <f t="shared" si="191"/>
        <v>0.28776978417266186</v>
      </c>
      <c r="AF1968" s="51">
        <f t="shared" si="193"/>
        <v>2.3897224806387805E-2</v>
      </c>
      <c r="AG1968" s="51">
        <f t="shared" si="192"/>
        <v>6.8832988479941007E-3</v>
      </c>
    </row>
    <row r="1969" spans="1:33">
      <c r="A1969" s="12">
        <v>40995</v>
      </c>
      <c r="B1969" s="14">
        <v>10152.9</v>
      </c>
      <c r="C1969" s="14">
        <v>10255.15</v>
      </c>
      <c r="D1969" s="14">
        <v>10152.25</v>
      </c>
      <c r="E1969" s="15">
        <v>10255.15</v>
      </c>
      <c r="F1969" s="19">
        <f t="shared" si="188"/>
        <v>2.3101563604627904</v>
      </c>
      <c r="G1969" s="19"/>
      <c r="H1969" s="19"/>
      <c r="I1969" s="19"/>
      <c r="J1969" s="19"/>
      <c r="K1969" s="19"/>
      <c r="L1969" s="19"/>
      <c r="M1969" s="19"/>
      <c r="N1969" s="51">
        <f t="shared" si="189"/>
        <v>12.373539846921053</v>
      </c>
      <c r="O1969" s="51">
        <f t="shared" si="190"/>
        <v>28.619274157499397</v>
      </c>
      <c r="Q1969" s="12">
        <v>40995</v>
      </c>
      <c r="R1969" s="5">
        <v>3515</v>
      </c>
      <c r="S1969" s="5">
        <v>3600</v>
      </c>
      <c r="T1969" s="5">
        <v>3515</v>
      </c>
      <c r="U1969" s="5">
        <v>3600</v>
      </c>
      <c r="V1969" s="5">
        <v>10456900</v>
      </c>
      <c r="W1969" s="3">
        <v>3600</v>
      </c>
      <c r="X1969" s="19">
        <f t="shared" si="191"/>
        <v>3.4722222222222223</v>
      </c>
      <c r="AF1969" s="51">
        <f t="shared" si="193"/>
        <v>41.871933804116843</v>
      </c>
      <c r="AG1969" s="51">
        <f t="shared" si="192"/>
        <v>145.39987225190831</v>
      </c>
    </row>
    <row r="1970" spans="1:33">
      <c r="A1970" s="12">
        <v>40996</v>
      </c>
      <c r="B1970" s="14">
        <v>10153.51</v>
      </c>
      <c r="C1970" s="14">
        <v>10197.799999999999</v>
      </c>
      <c r="D1970" s="14">
        <v>10124.280000000001</v>
      </c>
      <c r="E1970" s="15">
        <v>10182.57</v>
      </c>
      <c r="F1970" s="19">
        <f t="shared" si="188"/>
        <v>-0.7127866540568828</v>
      </c>
      <c r="G1970" s="19"/>
      <c r="H1970" s="19"/>
      <c r="I1970" s="19"/>
      <c r="J1970" s="19"/>
      <c r="K1970" s="19"/>
      <c r="L1970" s="19"/>
      <c r="M1970" s="19"/>
      <c r="N1970" s="51">
        <f t="shared" si="189"/>
        <v>-0.35791324841149136</v>
      </c>
      <c r="O1970" s="51">
        <f t="shared" si="190"/>
        <v>0.25411893849844042</v>
      </c>
      <c r="Q1970" s="12">
        <v>40996</v>
      </c>
      <c r="R1970" s="5">
        <v>3585</v>
      </c>
      <c r="S1970" s="5">
        <v>3635</v>
      </c>
      <c r="T1970" s="5">
        <v>3585</v>
      </c>
      <c r="U1970" s="5">
        <v>3635</v>
      </c>
      <c r="V1970" s="5">
        <v>10560700</v>
      </c>
      <c r="W1970" s="3">
        <v>3635</v>
      </c>
      <c r="X1970" s="19">
        <f t="shared" si="191"/>
        <v>0.96286107290233847</v>
      </c>
      <c r="AF1970" s="51">
        <f t="shared" si="193"/>
        <v>0.89341492693722624</v>
      </c>
      <c r="AG1970" s="51">
        <f t="shared" si="192"/>
        <v>0.86047370960872727</v>
      </c>
    </row>
    <row r="1971" spans="1:33">
      <c r="A1971" s="12">
        <v>40997</v>
      </c>
      <c r="B1971" s="14">
        <v>10134.780000000001</v>
      </c>
      <c r="C1971" s="14">
        <v>10147.040000000001</v>
      </c>
      <c r="D1971" s="14">
        <v>10084.77</v>
      </c>
      <c r="E1971" s="15">
        <v>10114.790000000001</v>
      </c>
      <c r="F1971" s="19">
        <f t="shared" si="188"/>
        <v>-0.67010783219423076</v>
      </c>
      <c r="G1971" s="19"/>
      <c r="H1971" s="19"/>
      <c r="I1971" s="19"/>
      <c r="J1971" s="19"/>
      <c r="K1971" s="19"/>
      <c r="L1971" s="19"/>
      <c r="M1971" s="19"/>
      <c r="N1971" s="51">
        <f t="shared" si="189"/>
        <v>-0.29717182153553662</v>
      </c>
      <c r="O1971" s="51">
        <f t="shared" si="190"/>
        <v>0.19830949187549163</v>
      </c>
      <c r="Q1971" s="12">
        <v>40997</v>
      </c>
      <c r="R1971" s="5">
        <v>3610</v>
      </c>
      <c r="S1971" s="5">
        <v>3615</v>
      </c>
      <c r="T1971" s="5">
        <v>3555</v>
      </c>
      <c r="U1971" s="5">
        <v>3575</v>
      </c>
      <c r="V1971" s="5">
        <v>9471500</v>
      </c>
      <c r="W1971" s="3">
        <v>3575</v>
      </c>
      <c r="X1971" s="19">
        <f t="shared" si="191"/>
        <v>-1.6783216783216783</v>
      </c>
      <c r="AF1971" s="51">
        <f t="shared" si="193"/>
        <v>-4.7251728985698813</v>
      </c>
      <c r="AG1971" s="51">
        <f t="shared" si="192"/>
        <v>7.9290947187975602</v>
      </c>
    </row>
    <row r="1972" spans="1:33">
      <c r="A1972" s="12">
        <v>40998</v>
      </c>
      <c r="B1972" s="14">
        <v>10089.1</v>
      </c>
      <c r="C1972" s="14">
        <v>10111.09</v>
      </c>
      <c r="D1972" s="14">
        <v>10033.19</v>
      </c>
      <c r="E1972" s="15">
        <v>10083.56</v>
      </c>
      <c r="F1972" s="19">
        <f t="shared" si="188"/>
        <v>-0.30971204614244757</v>
      </c>
      <c r="G1972" s="19"/>
      <c r="H1972" s="19"/>
      <c r="I1972" s="19"/>
      <c r="J1972" s="19"/>
      <c r="K1972" s="19"/>
      <c r="L1972" s="19"/>
      <c r="M1972" s="19"/>
      <c r="N1972" s="51">
        <f t="shared" si="189"/>
        <v>-2.8913773133063918E-2</v>
      </c>
      <c r="O1972" s="51">
        <f t="shared" si="190"/>
        <v>8.874414142990698E-3</v>
      </c>
      <c r="Q1972" s="12">
        <v>40998</v>
      </c>
      <c r="R1972" s="5">
        <v>3560</v>
      </c>
      <c r="S1972" s="5">
        <v>3570</v>
      </c>
      <c r="T1972" s="5">
        <v>3510</v>
      </c>
      <c r="U1972" s="5">
        <v>3570</v>
      </c>
      <c r="V1972" s="5">
        <v>8133500</v>
      </c>
      <c r="W1972" s="3">
        <v>3570</v>
      </c>
      <c r="X1972" s="19">
        <f t="shared" si="191"/>
        <v>-0.14005602240896359</v>
      </c>
      <c r="AF1972" s="51">
        <f t="shared" si="193"/>
        <v>-2.7315664366980427E-3</v>
      </c>
      <c r="AG1972" s="51">
        <f t="shared" si="192"/>
        <v>3.8184082271261097E-4</v>
      </c>
    </row>
    <row r="1973" spans="1:33">
      <c r="A1973" s="12">
        <v>41001</v>
      </c>
      <c r="B1973" s="14">
        <v>10161.719999999999</v>
      </c>
      <c r="C1973" s="14">
        <v>10190.35</v>
      </c>
      <c r="D1973" s="14">
        <v>10109.870000000001</v>
      </c>
      <c r="E1973" s="15">
        <v>10109.870000000001</v>
      </c>
      <c r="F1973" s="19">
        <f t="shared" si="188"/>
        <v>0.26024073504408374</v>
      </c>
      <c r="G1973" s="19"/>
      <c r="H1973" s="19"/>
      <c r="I1973" s="19"/>
      <c r="J1973" s="19"/>
      <c r="K1973" s="19"/>
      <c r="L1973" s="19"/>
      <c r="M1973" s="19"/>
      <c r="N1973" s="51">
        <f t="shared" si="189"/>
        <v>1.8196822449243963E-2</v>
      </c>
      <c r="O1973" s="51">
        <f t="shared" si="190"/>
        <v>4.7862356446957913E-3</v>
      </c>
      <c r="Q1973" s="12">
        <v>41001</v>
      </c>
      <c r="R1973" s="5">
        <v>3605</v>
      </c>
      <c r="S1973" s="5">
        <v>3640</v>
      </c>
      <c r="T1973" s="5">
        <v>3565</v>
      </c>
      <c r="U1973" s="5">
        <v>3565</v>
      </c>
      <c r="V1973" s="5">
        <v>7974800</v>
      </c>
      <c r="W1973" s="3">
        <v>3565</v>
      </c>
      <c r="X1973" s="19">
        <f t="shared" si="191"/>
        <v>-0.14025245441795231</v>
      </c>
      <c r="AF1973" s="51">
        <f t="shared" si="193"/>
        <v>-2.7430979107017093E-3</v>
      </c>
      <c r="AG1973" s="51">
        <f t="shared" si="192"/>
        <v>3.8399161922468821E-4</v>
      </c>
    </row>
    <row r="1974" spans="1:33">
      <c r="A1974" s="12">
        <v>41002</v>
      </c>
      <c r="B1974" s="14">
        <v>10082.209999999999</v>
      </c>
      <c r="C1974" s="14">
        <v>10084.07</v>
      </c>
      <c r="D1974" s="14">
        <v>10040.99</v>
      </c>
      <c r="E1974" s="15">
        <v>10050.39</v>
      </c>
      <c r="F1974" s="19">
        <f t="shared" si="188"/>
        <v>-0.59181782995487131</v>
      </c>
      <c r="G1974" s="19"/>
      <c r="H1974" s="19"/>
      <c r="I1974" s="19"/>
      <c r="J1974" s="19"/>
      <c r="K1974" s="19"/>
      <c r="L1974" s="19"/>
      <c r="M1974" s="19"/>
      <c r="N1974" s="51">
        <f t="shared" si="189"/>
        <v>-0.20437046495705688</v>
      </c>
      <c r="O1974" s="51">
        <f t="shared" si="190"/>
        <v>0.12038087913955427</v>
      </c>
      <c r="Q1974" s="12">
        <v>41002</v>
      </c>
      <c r="R1974" s="5">
        <v>3545</v>
      </c>
      <c r="S1974" s="5">
        <v>3565</v>
      </c>
      <c r="T1974" s="5">
        <v>3515</v>
      </c>
      <c r="U1974" s="5">
        <v>3555</v>
      </c>
      <c r="V1974" s="5">
        <v>5451200</v>
      </c>
      <c r="W1974" s="3">
        <v>3555</v>
      </c>
      <c r="X1974" s="19">
        <f t="shared" si="191"/>
        <v>-0.28129395218002812</v>
      </c>
      <c r="AF1974" s="51">
        <f t="shared" si="193"/>
        <v>-2.2194237115533436E-2</v>
      </c>
      <c r="AG1974" s="51">
        <f t="shared" si="192"/>
        <v>6.2371611069937756E-3</v>
      </c>
    </row>
    <row r="1975" spans="1:33">
      <c r="A1975" s="12">
        <v>41003</v>
      </c>
      <c r="B1975" s="14">
        <v>10045.879999999999</v>
      </c>
      <c r="C1975" s="14">
        <v>10059.19</v>
      </c>
      <c r="D1975" s="14">
        <v>9819.99</v>
      </c>
      <c r="E1975" s="15">
        <v>9819.99</v>
      </c>
      <c r="F1975" s="19">
        <f t="shared" si="188"/>
        <v>-2.3462345684669703</v>
      </c>
      <c r="G1975" s="19"/>
      <c r="H1975" s="19"/>
      <c r="I1975" s="19"/>
      <c r="J1975" s="19"/>
      <c r="K1975" s="19"/>
      <c r="L1975" s="19"/>
      <c r="M1975" s="19"/>
      <c r="N1975" s="51">
        <f t="shared" si="189"/>
        <v>-12.869650190507576</v>
      </c>
      <c r="O1975" s="51">
        <f t="shared" si="190"/>
        <v>30.159374032040176</v>
      </c>
      <c r="Q1975" s="12">
        <v>41003</v>
      </c>
      <c r="R1975" s="5">
        <v>3585</v>
      </c>
      <c r="S1975" s="5">
        <v>3610</v>
      </c>
      <c r="T1975" s="5">
        <v>3480</v>
      </c>
      <c r="U1975" s="5">
        <v>3485</v>
      </c>
      <c r="V1975" s="5">
        <v>9047300</v>
      </c>
      <c r="W1975" s="3">
        <v>3485</v>
      </c>
      <c r="X1975" s="19">
        <f t="shared" si="191"/>
        <v>-2.0086083213773311</v>
      </c>
      <c r="AF1975" s="51">
        <f t="shared" si="193"/>
        <v>-8.1005042496866313</v>
      </c>
      <c r="AG1975" s="51">
        <f t="shared" si="192"/>
        <v>16.268570946427204</v>
      </c>
    </row>
    <row r="1976" spans="1:33">
      <c r="A1976" s="12">
        <v>41004</v>
      </c>
      <c r="B1976" s="14">
        <v>9737.5</v>
      </c>
      <c r="C1976" s="14">
        <v>9806.4</v>
      </c>
      <c r="D1976" s="14">
        <v>9692.7000000000007</v>
      </c>
      <c r="E1976" s="15">
        <v>9767.61</v>
      </c>
      <c r="F1976" s="19">
        <f t="shared" si="188"/>
        <v>-0.53626219720073998</v>
      </c>
      <c r="G1976" s="19"/>
      <c r="H1976" s="19"/>
      <c r="I1976" s="19"/>
      <c r="J1976" s="19"/>
      <c r="K1976" s="19"/>
      <c r="L1976" s="19"/>
      <c r="M1976" s="19"/>
      <c r="N1976" s="51">
        <f t="shared" si="189"/>
        <v>-0.15182635780661424</v>
      </c>
      <c r="O1976" s="51">
        <f t="shared" si="190"/>
        <v>8.0995874421748354E-2</v>
      </c>
      <c r="Q1976" s="12">
        <v>41004</v>
      </c>
      <c r="R1976" s="5">
        <v>3405</v>
      </c>
      <c r="S1976" s="5">
        <v>3475</v>
      </c>
      <c r="T1976" s="5">
        <v>3375</v>
      </c>
      <c r="U1976" s="5">
        <v>3460</v>
      </c>
      <c r="V1976" s="5">
        <v>10503100</v>
      </c>
      <c r="W1976" s="3">
        <v>3460</v>
      </c>
      <c r="X1976" s="19">
        <f t="shared" si="191"/>
        <v>-0.7225433526011561</v>
      </c>
      <c r="AF1976" s="51">
        <f t="shared" si="193"/>
        <v>-0.37679813948488128</v>
      </c>
      <c r="AG1976" s="51">
        <f t="shared" si="192"/>
        <v>0.27215208526175066</v>
      </c>
    </row>
    <row r="1977" spans="1:33">
      <c r="A1977" s="12">
        <v>41005</v>
      </c>
      <c r="B1977" s="14">
        <v>9710.25</v>
      </c>
      <c r="C1977" s="14">
        <v>9739.59</v>
      </c>
      <c r="D1977" s="14">
        <v>9659.16</v>
      </c>
      <c r="E1977" s="15">
        <v>9688.4500000000007</v>
      </c>
      <c r="F1977" s="19">
        <f t="shared" si="188"/>
        <v>-0.81705535973246335</v>
      </c>
      <c r="G1977" s="19"/>
      <c r="H1977" s="19"/>
      <c r="I1977" s="19"/>
      <c r="J1977" s="19"/>
      <c r="K1977" s="19"/>
      <c r="L1977" s="19"/>
      <c r="M1977" s="19"/>
      <c r="N1977" s="51">
        <f t="shared" si="189"/>
        <v>-0.53989040754972872</v>
      </c>
      <c r="O1977" s="51">
        <f t="shared" si="190"/>
        <v>0.43961666604237137</v>
      </c>
      <c r="Q1977" s="12">
        <v>41005</v>
      </c>
      <c r="R1977" s="5">
        <v>3425</v>
      </c>
      <c r="S1977" s="5">
        <v>3445</v>
      </c>
      <c r="T1977" s="5">
        <v>3390</v>
      </c>
      <c r="U1977" s="5">
        <v>3390</v>
      </c>
      <c r="V1977" s="5">
        <v>6491500</v>
      </c>
      <c r="W1977" s="3">
        <v>3390</v>
      </c>
      <c r="X1977" s="19">
        <f t="shared" si="191"/>
        <v>-2.0648967551622417</v>
      </c>
      <c r="AF1977" s="51">
        <f t="shared" si="193"/>
        <v>-8.8008788505408742</v>
      </c>
      <c r="AG1977" s="51">
        <f t="shared" si="192"/>
        <v>18.170549325466858</v>
      </c>
    </row>
    <row r="1978" spans="1:33">
      <c r="A1978" s="12">
        <v>41008</v>
      </c>
      <c r="B1978" s="14">
        <v>9565.31</v>
      </c>
      <c r="C1978" s="14">
        <v>9618.1</v>
      </c>
      <c r="D1978" s="14">
        <v>9535.33</v>
      </c>
      <c r="E1978" s="15">
        <v>9546.26</v>
      </c>
      <c r="F1978" s="19">
        <f t="shared" si="188"/>
        <v>-1.4894838397445753</v>
      </c>
      <c r="G1978" s="19"/>
      <c r="H1978" s="19"/>
      <c r="I1978" s="19"/>
      <c r="J1978" s="19"/>
      <c r="K1978" s="19"/>
      <c r="L1978" s="19"/>
      <c r="M1978" s="19"/>
      <c r="N1978" s="51">
        <f t="shared" si="189"/>
        <v>-3.2860098495070127</v>
      </c>
      <c r="O1978" s="51">
        <f t="shared" si="190"/>
        <v>4.8853064808678681</v>
      </c>
      <c r="Q1978" s="12">
        <v>41008</v>
      </c>
      <c r="R1978" s="5">
        <v>3345</v>
      </c>
      <c r="S1978" s="5">
        <v>3360</v>
      </c>
      <c r="T1978" s="5">
        <v>3310</v>
      </c>
      <c r="U1978" s="5">
        <v>3310</v>
      </c>
      <c r="V1978" s="5">
        <v>7314800</v>
      </c>
      <c r="W1978" s="3">
        <v>3310</v>
      </c>
      <c r="X1978" s="19">
        <f t="shared" si="191"/>
        <v>-2.416918429003021</v>
      </c>
      <c r="AF1978" s="51">
        <f t="shared" si="193"/>
        <v>-14.11372367761069</v>
      </c>
      <c r="AG1978" s="51">
        <f t="shared" si="192"/>
        <v>34.107939234769582</v>
      </c>
    </row>
    <row r="1979" spans="1:33">
      <c r="A1979" s="12">
        <v>41009</v>
      </c>
      <c r="B1979" s="14">
        <v>9583.36</v>
      </c>
      <c r="C1979" s="14">
        <v>9648.1200000000008</v>
      </c>
      <c r="D1979" s="14">
        <v>9509.7199999999993</v>
      </c>
      <c r="E1979" s="15">
        <v>9538.02</v>
      </c>
      <c r="F1979" s="19">
        <f t="shared" si="188"/>
        <v>-8.6391095845886057E-2</v>
      </c>
      <c r="G1979" s="19"/>
      <c r="H1979" s="19"/>
      <c r="I1979" s="19"/>
      <c r="J1979" s="19"/>
      <c r="K1979" s="19"/>
      <c r="L1979" s="19"/>
      <c r="M1979" s="19"/>
      <c r="N1979" s="51">
        <f t="shared" si="189"/>
        <v>-5.8440136770839153E-4</v>
      </c>
      <c r="O1979" s="51">
        <f t="shared" si="190"/>
        <v>4.885941898469791E-5</v>
      </c>
      <c r="Q1979" s="12">
        <v>41009</v>
      </c>
      <c r="R1979" s="5">
        <v>3350</v>
      </c>
      <c r="S1979" s="5">
        <v>3415</v>
      </c>
      <c r="T1979" s="5">
        <v>3345</v>
      </c>
      <c r="U1979" s="5">
        <v>3360</v>
      </c>
      <c r="V1979" s="5">
        <v>8363300</v>
      </c>
      <c r="W1979" s="3">
        <v>3360</v>
      </c>
      <c r="X1979" s="19">
        <f t="shared" si="191"/>
        <v>1.4880952380952379</v>
      </c>
      <c r="AF1979" s="51">
        <f t="shared" si="193"/>
        <v>3.2970583013241765</v>
      </c>
      <c r="AG1979" s="51">
        <f t="shared" si="192"/>
        <v>4.9072197027313784</v>
      </c>
    </row>
    <row r="1980" spans="1:33">
      <c r="A1980" s="12">
        <v>41010</v>
      </c>
      <c r="B1980" s="14">
        <v>9398.6</v>
      </c>
      <c r="C1980" s="14">
        <v>9487.84</v>
      </c>
      <c r="D1980" s="14">
        <v>9388.14</v>
      </c>
      <c r="E1980" s="15">
        <v>9458.74</v>
      </c>
      <c r="F1980" s="19">
        <f t="shared" si="188"/>
        <v>-0.83816660570013202</v>
      </c>
      <c r="G1980" s="19"/>
      <c r="H1980" s="19"/>
      <c r="I1980" s="19"/>
      <c r="J1980" s="19"/>
      <c r="K1980" s="19"/>
      <c r="L1980" s="19"/>
      <c r="M1980" s="19"/>
      <c r="N1980" s="51">
        <f t="shared" si="189"/>
        <v>-0.58298108466503618</v>
      </c>
      <c r="O1980" s="51">
        <f t="shared" si="190"/>
        <v>0.48701157706151382</v>
      </c>
      <c r="Q1980" s="12">
        <v>41010</v>
      </c>
      <c r="R1980" s="5">
        <v>3295</v>
      </c>
      <c r="S1980" s="5">
        <v>3340</v>
      </c>
      <c r="T1980" s="5">
        <v>3280</v>
      </c>
      <c r="U1980" s="5">
        <v>3320</v>
      </c>
      <c r="V1980" s="5">
        <v>11296600</v>
      </c>
      <c r="W1980" s="3">
        <v>3320</v>
      </c>
      <c r="X1980" s="19">
        <f t="shared" si="191"/>
        <v>-1.2048192771084338</v>
      </c>
      <c r="AF1980" s="51">
        <f t="shared" si="193"/>
        <v>-1.7477370625701811</v>
      </c>
      <c r="AG1980" s="51">
        <f t="shared" si="192"/>
        <v>2.1052392642411681</v>
      </c>
    </row>
    <row r="1981" spans="1:33">
      <c r="A1981" s="12">
        <v>41011</v>
      </c>
      <c r="B1981" s="14">
        <v>9486.19</v>
      </c>
      <c r="C1981" s="14">
        <v>9541.0400000000009</v>
      </c>
      <c r="D1981" s="14">
        <v>9449.49</v>
      </c>
      <c r="E1981" s="15">
        <v>9524.7900000000009</v>
      </c>
      <c r="F1981" s="19">
        <f t="shared" si="188"/>
        <v>0.69345360895096986</v>
      </c>
      <c r="G1981" s="19"/>
      <c r="H1981" s="19"/>
      <c r="I1981" s="19"/>
      <c r="J1981" s="19"/>
      <c r="K1981" s="19"/>
      <c r="L1981" s="19"/>
      <c r="M1981" s="19"/>
      <c r="N1981" s="51">
        <f t="shared" si="189"/>
        <v>0.33750065618326963</v>
      </c>
      <c r="O1981" s="51">
        <f t="shared" si="190"/>
        <v>0.23498104384843177</v>
      </c>
      <c r="Q1981" s="12">
        <v>41011</v>
      </c>
      <c r="R1981" s="5">
        <v>3330</v>
      </c>
      <c r="S1981" s="5">
        <v>3345</v>
      </c>
      <c r="T1981" s="5">
        <v>3290</v>
      </c>
      <c r="U1981" s="5">
        <v>3330</v>
      </c>
      <c r="V1981" s="5">
        <v>7258700</v>
      </c>
      <c r="W1981" s="3">
        <v>3330</v>
      </c>
      <c r="X1981" s="19">
        <f t="shared" si="191"/>
        <v>0.3003003003003003</v>
      </c>
      <c r="AF1981" s="51">
        <f t="shared" si="193"/>
        <v>2.7153677119914756E-2</v>
      </c>
      <c r="AG1981" s="51">
        <f t="shared" si="192"/>
        <v>8.1615290871182525E-3</v>
      </c>
    </row>
    <row r="1982" spans="1:33">
      <c r="A1982" s="12">
        <v>41012</v>
      </c>
      <c r="B1982" s="14">
        <v>9613.19</v>
      </c>
      <c r="C1982" s="14">
        <v>9690.2900000000009</v>
      </c>
      <c r="D1982" s="14">
        <v>9603.9699999999993</v>
      </c>
      <c r="E1982" s="15">
        <v>9637.99</v>
      </c>
      <c r="F1982" s="19">
        <f t="shared" si="188"/>
        <v>1.1745187533915153</v>
      </c>
      <c r="G1982" s="19"/>
      <c r="H1982" s="19"/>
      <c r="I1982" s="19"/>
      <c r="J1982" s="19"/>
      <c r="K1982" s="19"/>
      <c r="L1982" s="19"/>
      <c r="M1982" s="19"/>
      <c r="N1982" s="51">
        <f t="shared" si="189"/>
        <v>1.6317956496647283</v>
      </c>
      <c r="O1982" s="51">
        <f t="shared" si="190"/>
        <v>1.9211194161345304</v>
      </c>
      <c r="Q1982" s="12">
        <v>41012</v>
      </c>
      <c r="R1982" s="5">
        <v>3360</v>
      </c>
      <c r="S1982" s="5">
        <v>3385</v>
      </c>
      <c r="T1982" s="5">
        <v>3315</v>
      </c>
      <c r="U1982" s="5">
        <v>3325</v>
      </c>
      <c r="V1982" s="5">
        <v>9814400</v>
      </c>
      <c r="W1982" s="3">
        <v>3325</v>
      </c>
      <c r="X1982" s="19">
        <f t="shared" si="191"/>
        <v>-0.15037593984962408</v>
      </c>
      <c r="AF1982" s="51">
        <f t="shared" si="193"/>
        <v>-3.3823048553278871E-3</v>
      </c>
      <c r="AG1982" s="51">
        <f t="shared" si="192"/>
        <v>5.0771149783366675E-4</v>
      </c>
    </row>
    <row r="1983" spans="1:33">
      <c r="A1983" s="12">
        <v>41015</v>
      </c>
      <c r="B1983" s="14">
        <v>9522.7000000000007</v>
      </c>
      <c r="C1983" s="14">
        <v>9532.91</v>
      </c>
      <c r="D1983" s="14">
        <v>9464.49</v>
      </c>
      <c r="E1983" s="15">
        <v>9470.64</v>
      </c>
      <c r="F1983" s="19">
        <f t="shared" si="188"/>
        <v>-1.7670400310855483</v>
      </c>
      <c r="G1983" s="19"/>
      <c r="H1983" s="19"/>
      <c r="I1983" s="19"/>
      <c r="J1983" s="19"/>
      <c r="K1983" s="19"/>
      <c r="L1983" s="19"/>
      <c r="M1983" s="19"/>
      <c r="N1983" s="51">
        <f t="shared" si="189"/>
        <v>-5.4914112635307912</v>
      </c>
      <c r="O1983" s="51">
        <f t="shared" si="190"/>
        <v>9.6882490306741111</v>
      </c>
      <c r="Q1983" s="12">
        <v>41015</v>
      </c>
      <c r="R1983" s="5">
        <v>3290</v>
      </c>
      <c r="S1983" s="5">
        <v>3305</v>
      </c>
      <c r="T1983" s="5">
        <v>3270</v>
      </c>
      <c r="U1983" s="5">
        <v>3270</v>
      </c>
      <c r="V1983" s="5">
        <v>5545000</v>
      </c>
      <c r="W1983" s="3">
        <v>3270</v>
      </c>
      <c r="X1983" s="19">
        <f t="shared" si="191"/>
        <v>-1.6819571865443423</v>
      </c>
      <c r="AF1983" s="51">
        <f t="shared" si="193"/>
        <v>-4.7559507819194318</v>
      </c>
      <c r="AG1983" s="51">
        <f t="shared" si="192"/>
        <v>7.9980319635621804</v>
      </c>
    </row>
    <row r="1984" spans="1:33">
      <c r="A1984" s="12">
        <v>41016</v>
      </c>
      <c r="B1984" s="14">
        <v>9476.15</v>
      </c>
      <c r="C1984" s="14">
        <v>9519.7999999999993</v>
      </c>
      <c r="D1984" s="14">
        <v>9455.32</v>
      </c>
      <c r="E1984" s="15">
        <v>9464.7099999999991</v>
      </c>
      <c r="F1984" s="19">
        <f t="shared" si="188"/>
        <v>-6.2653794992137024E-2</v>
      </c>
      <c r="G1984" s="19"/>
      <c r="H1984" s="19"/>
      <c r="I1984" s="19"/>
      <c r="J1984" s="19"/>
      <c r="K1984" s="19"/>
      <c r="L1984" s="19"/>
      <c r="M1984" s="19"/>
      <c r="N1984" s="51">
        <f t="shared" si="189"/>
        <v>-2.1458428325947605E-4</v>
      </c>
      <c r="O1984" s="51">
        <f t="shared" si="190"/>
        <v>1.2846866560824917E-5</v>
      </c>
      <c r="Q1984" s="12">
        <v>41016</v>
      </c>
      <c r="R1984" s="5">
        <v>3290</v>
      </c>
      <c r="S1984" s="5">
        <v>3305</v>
      </c>
      <c r="T1984" s="5">
        <v>3235</v>
      </c>
      <c r="U1984" s="5">
        <v>3240</v>
      </c>
      <c r="V1984" s="5">
        <v>6705100</v>
      </c>
      <c r="W1984" s="3">
        <v>3240</v>
      </c>
      <c r="X1984" s="19">
        <f t="shared" si="191"/>
        <v>-0.92592592592592582</v>
      </c>
      <c r="AF1984" s="51">
        <f t="shared" si="193"/>
        <v>-0.79314365997912128</v>
      </c>
      <c r="AG1984" s="51">
        <f t="shared" si="192"/>
        <v>0.7341798756675606</v>
      </c>
    </row>
    <row r="1985" spans="1:33">
      <c r="A1985" s="12">
        <v>41017</v>
      </c>
      <c r="B1985" s="14">
        <v>9594.2999999999993</v>
      </c>
      <c r="C1985" s="14">
        <v>9682.8799999999992</v>
      </c>
      <c r="D1985" s="14">
        <v>9594.2999999999993</v>
      </c>
      <c r="E1985" s="15">
        <v>9667.26</v>
      </c>
      <c r="F1985" s="19">
        <f t="shared" si="188"/>
        <v>2.0952162246593251</v>
      </c>
      <c r="G1985" s="19"/>
      <c r="H1985" s="19"/>
      <c r="I1985" s="19"/>
      <c r="J1985" s="19"/>
      <c r="K1985" s="19"/>
      <c r="L1985" s="19"/>
      <c r="M1985" s="19"/>
      <c r="N1985" s="51">
        <f t="shared" si="189"/>
        <v>9.2345835727100507</v>
      </c>
      <c r="O1985" s="51">
        <f t="shared" si="190"/>
        <v>19.374169189805972</v>
      </c>
      <c r="Q1985" s="12">
        <v>41017</v>
      </c>
      <c r="R1985" s="5">
        <v>3315</v>
      </c>
      <c r="S1985" s="5">
        <v>3335</v>
      </c>
      <c r="T1985" s="5">
        <v>3310</v>
      </c>
      <c r="U1985" s="5">
        <v>3330</v>
      </c>
      <c r="V1985" s="5">
        <v>7816000</v>
      </c>
      <c r="W1985" s="3">
        <v>3330</v>
      </c>
      <c r="X1985" s="19">
        <f t="shared" si="191"/>
        <v>2.7027027027027026</v>
      </c>
      <c r="AF1985" s="51">
        <f t="shared" si="193"/>
        <v>19.748036344574363</v>
      </c>
      <c r="AG1985" s="51">
        <f t="shared" si="192"/>
        <v>53.378359681334885</v>
      </c>
    </row>
    <row r="1986" spans="1:33">
      <c r="A1986" s="12">
        <v>41018</v>
      </c>
      <c r="B1986" s="14">
        <v>9578.68</v>
      </c>
      <c r="C1986" s="14">
        <v>9617.93</v>
      </c>
      <c r="D1986" s="14">
        <v>9565.83</v>
      </c>
      <c r="E1986" s="15">
        <v>9588.3799999999992</v>
      </c>
      <c r="F1986" s="19">
        <f t="shared" si="188"/>
        <v>-0.82266243098418124</v>
      </c>
      <c r="G1986" s="19"/>
      <c r="H1986" s="19"/>
      <c r="I1986" s="19"/>
      <c r="J1986" s="19"/>
      <c r="K1986" s="19"/>
      <c r="L1986" s="19"/>
      <c r="M1986" s="19"/>
      <c r="N1986" s="51">
        <f t="shared" si="189"/>
        <v>-0.55112045333895177</v>
      </c>
      <c r="O1986" s="51">
        <f t="shared" si="190"/>
        <v>0.45185112923822179</v>
      </c>
      <c r="Q1986" s="12">
        <v>41018</v>
      </c>
      <c r="R1986" s="5">
        <v>3310</v>
      </c>
      <c r="S1986" s="5">
        <v>3375</v>
      </c>
      <c r="T1986" s="5">
        <v>3295</v>
      </c>
      <c r="U1986" s="5">
        <v>3360</v>
      </c>
      <c r="V1986" s="5">
        <v>6563600</v>
      </c>
      <c r="W1986" s="3">
        <v>3360</v>
      </c>
      <c r="X1986" s="19">
        <f t="shared" si="191"/>
        <v>0.89285714285714279</v>
      </c>
      <c r="AF1986" s="51">
        <f t="shared" si="193"/>
        <v>0.712420900118237</v>
      </c>
      <c r="AG1986" s="51">
        <f t="shared" si="192"/>
        <v>0.63628087410836598</v>
      </c>
    </row>
    <row r="1987" spans="1:33">
      <c r="A1987" s="12">
        <v>41019</v>
      </c>
      <c r="B1987" s="14">
        <v>9574.99</v>
      </c>
      <c r="C1987" s="14">
        <v>9580.8700000000008</v>
      </c>
      <c r="D1987" s="14">
        <v>9532.68</v>
      </c>
      <c r="E1987" s="15">
        <v>9561.36</v>
      </c>
      <c r="F1987" s="19">
        <f t="shared" si="188"/>
        <v>-0.2825957813532658</v>
      </c>
      <c r="G1987" s="19"/>
      <c r="H1987" s="19"/>
      <c r="I1987" s="19"/>
      <c r="J1987" s="19"/>
      <c r="K1987" s="19"/>
      <c r="L1987" s="19"/>
      <c r="M1987" s="19"/>
      <c r="N1987" s="51">
        <f t="shared" si="189"/>
        <v>-2.1907486544415551E-2</v>
      </c>
      <c r="O1987" s="51">
        <f t="shared" si="190"/>
        <v>6.1299472621298536E-3</v>
      </c>
      <c r="Q1987" s="12">
        <v>41019</v>
      </c>
      <c r="R1987" s="5">
        <v>3370</v>
      </c>
      <c r="S1987" s="5">
        <v>3370</v>
      </c>
      <c r="T1987" s="5">
        <v>3275</v>
      </c>
      <c r="U1987" s="5">
        <v>3295</v>
      </c>
      <c r="V1987" s="5">
        <v>8444900</v>
      </c>
      <c r="W1987" s="3">
        <v>3295</v>
      </c>
      <c r="X1987" s="19">
        <f t="shared" si="191"/>
        <v>-1.9726858877086493</v>
      </c>
      <c r="AF1987" s="51">
        <f t="shared" si="193"/>
        <v>-7.6735606667617029</v>
      </c>
      <c r="AG1987" s="51">
        <f t="shared" si="192"/>
        <v>15.135469873483856</v>
      </c>
    </row>
    <row r="1988" spans="1:33">
      <c r="A1988" s="12">
        <v>41022</v>
      </c>
      <c r="B1988" s="14">
        <v>9599.2000000000007</v>
      </c>
      <c r="C1988" s="14">
        <v>9643.27</v>
      </c>
      <c r="D1988" s="14">
        <v>9520.98</v>
      </c>
      <c r="E1988" s="15">
        <v>9542.17</v>
      </c>
      <c r="F1988" s="19">
        <f t="shared" si="188"/>
        <v>-0.20110729530075977</v>
      </c>
      <c r="G1988" s="19"/>
      <c r="H1988" s="19"/>
      <c r="I1988" s="19"/>
      <c r="J1988" s="19"/>
      <c r="K1988" s="19"/>
      <c r="L1988" s="19"/>
      <c r="M1988" s="19"/>
      <c r="N1988" s="51">
        <f t="shared" si="189"/>
        <v>-7.8003397879009406E-3</v>
      </c>
      <c r="O1988" s="51">
        <f t="shared" si="190"/>
        <v>1.5469799857847843E-3</v>
      </c>
      <c r="Q1988" s="12">
        <v>41022</v>
      </c>
      <c r="R1988" s="5">
        <v>3315</v>
      </c>
      <c r="S1988" s="5">
        <v>3325</v>
      </c>
      <c r="T1988" s="5">
        <v>3250</v>
      </c>
      <c r="U1988" s="5">
        <v>3265</v>
      </c>
      <c r="V1988" s="5">
        <v>5128600</v>
      </c>
      <c r="W1988" s="3">
        <v>3265</v>
      </c>
      <c r="X1988" s="19">
        <f t="shared" si="191"/>
        <v>-0.91883614088820831</v>
      </c>
      <c r="AF1988" s="51">
        <f t="shared" si="193"/>
        <v>-0.775058390961754</v>
      </c>
      <c r="AG1988" s="51">
        <f t="shared" si="192"/>
        <v>0.71194410201786384</v>
      </c>
    </row>
    <row r="1989" spans="1:33">
      <c r="A1989" s="12">
        <v>41023</v>
      </c>
      <c r="B1989" s="14">
        <v>9466.08</v>
      </c>
      <c r="C1989" s="14">
        <v>9510.7000000000007</v>
      </c>
      <c r="D1989" s="14">
        <v>9423.2999999999993</v>
      </c>
      <c r="E1989" s="15">
        <v>9468.0400000000009</v>
      </c>
      <c r="F1989" s="19">
        <f t="shared" si="188"/>
        <v>-0.78294979742374538</v>
      </c>
      <c r="G1989" s="19"/>
      <c r="H1989" s="19"/>
      <c r="I1989" s="19"/>
      <c r="J1989" s="19"/>
      <c r="K1989" s="19"/>
      <c r="L1989" s="19"/>
      <c r="M1989" s="19"/>
      <c r="N1989" s="51">
        <f t="shared" si="189"/>
        <v>-0.47485254630862683</v>
      </c>
      <c r="O1989" s="51">
        <f t="shared" si="190"/>
        <v>0.37046316114927424</v>
      </c>
      <c r="Q1989" s="12">
        <v>41023</v>
      </c>
      <c r="R1989" s="5">
        <v>3230</v>
      </c>
      <c r="S1989" s="5">
        <v>3295</v>
      </c>
      <c r="T1989" s="5">
        <v>3225</v>
      </c>
      <c r="U1989" s="5">
        <v>3260</v>
      </c>
      <c r="V1989" s="5">
        <v>5951500</v>
      </c>
      <c r="W1989" s="3">
        <v>3260</v>
      </c>
      <c r="X1989" s="19">
        <f t="shared" si="191"/>
        <v>-0.15337423312883436</v>
      </c>
      <c r="AF1989" s="51">
        <f t="shared" si="193"/>
        <v>-3.5890568380380007E-3</v>
      </c>
      <c r="AG1989" s="51">
        <f t="shared" si="192"/>
        <v>5.4950769882902424E-4</v>
      </c>
    </row>
    <row r="1990" spans="1:33">
      <c r="A1990" s="12">
        <v>41024</v>
      </c>
      <c r="B1990" s="14">
        <v>9578.42</v>
      </c>
      <c r="C1990" s="14">
        <v>9582.73</v>
      </c>
      <c r="D1990" s="14">
        <v>9530.02</v>
      </c>
      <c r="E1990" s="15">
        <v>9561.01</v>
      </c>
      <c r="F1990" s="19">
        <f t="shared" si="188"/>
        <v>0.97238680850662584</v>
      </c>
      <c r="G1990" s="19"/>
      <c r="H1990" s="19"/>
      <c r="I1990" s="19"/>
      <c r="J1990" s="19"/>
      <c r="K1990" s="19"/>
      <c r="L1990" s="19"/>
      <c r="M1990" s="19"/>
      <c r="N1990" s="51">
        <f t="shared" si="189"/>
        <v>0.92734991504699005</v>
      </c>
      <c r="O1990" s="51">
        <f t="shared" si="190"/>
        <v>0.90432564893007694</v>
      </c>
      <c r="Q1990" s="12">
        <v>41024</v>
      </c>
      <c r="R1990" s="5">
        <v>3305</v>
      </c>
      <c r="S1990" s="5">
        <v>3310</v>
      </c>
      <c r="T1990" s="5">
        <v>3275</v>
      </c>
      <c r="U1990" s="5">
        <v>3280</v>
      </c>
      <c r="V1990" s="5">
        <v>4322100</v>
      </c>
      <c r="W1990" s="3">
        <v>3280</v>
      </c>
      <c r="X1990" s="19">
        <f t="shared" si="191"/>
        <v>0.6097560975609756</v>
      </c>
      <c r="AF1990" s="51">
        <f t="shared" si="193"/>
        <v>0.22700767538522706</v>
      </c>
      <c r="AG1990" s="51">
        <f t="shared" si="192"/>
        <v>0.13848010640493472</v>
      </c>
    </row>
    <row r="1991" spans="1:33">
      <c r="A1991" s="12">
        <v>41025</v>
      </c>
      <c r="B1991" s="14">
        <v>9613.16</v>
      </c>
      <c r="C1991" s="14">
        <v>9630.9699999999993</v>
      </c>
      <c r="D1991" s="14">
        <v>9531.0300000000007</v>
      </c>
      <c r="E1991" s="15">
        <v>9561.83</v>
      </c>
      <c r="F1991" s="19">
        <f t="shared" si="188"/>
        <v>8.5757642626956235E-3</v>
      </c>
      <c r="G1991" s="19"/>
      <c r="H1991" s="19"/>
      <c r="I1991" s="19"/>
      <c r="J1991" s="19"/>
      <c r="K1991" s="19"/>
      <c r="L1991" s="19"/>
      <c r="M1991" s="19"/>
      <c r="N1991" s="51">
        <f t="shared" si="189"/>
        <v>1.4663641429627237E-6</v>
      </c>
      <c r="O1991" s="51">
        <f t="shared" si="190"/>
        <v>1.665926268936568E-8</v>
      </c>
      <c r="Q1991" s="12">
        <v>41025</v>
      </c>
      <c r="R1991" s="5">
        <v>3310</v>
      </c>
      <c r="S1991" s="5">
        <v>3320</v>
      </c>
      <c r="T1991" s="5">
        <v>3280</v>
      </c>
      <c r="U1991" s="5">
        <v>3290</v>
      </c>
      <c r="V1991" s="5">
        <v>4274700</v>
      </c>
      <c r="W1991" s="3">
        <v>3290</v>
      </c>
      <c r="X1991" s="19">
        <f t="shared" si="191"/>
        <v>0.303951367781155</v>
      </c>
      <c r="AF1991" s="51">
        <f t="shared" si="193"/>
        <v>2.8155271023449099E-2</v>
      </c>
      <c r="AG1991" s="51">
        <f t="shared" si="192"/>
        <v>8.5653730561749009E-3</v>
      </c>
    </row>
    <row r="1992" spans="1:33">
      <c r="A1992" s="12">
        <v>41026</v>
      </c>
      <c r="B1992" s="14">
        <v>9564.4</v>
      </c>
      <c r="C1992" s="14">
        <v>9691.7000000000007</v>
      </c>
      <c r="D1992" s="14">
        <v>9463.6</v>
      </c>
      <c r="E1992" s="15">
        <v>9520.89</v>
      </c>
      <c r="F1992" s="19">
        <f t="shared" si="188"/>
        <v>-0.43000181705702423</v>
      </c>
      <c r="G1992" s="19"/>
      <c r="H1992" s="19"/>
      <c r="I1992" s="19"/>
      <c r="J1992" s="19"/>
      <c r="K1992" s="19"/>
      <c r="L1992" s="19"/>
      <c r="M1992" s="19"/>
      <c r="N1992" s="51">
        <f t="shared" si="189"/>
        <v>-7.7973047731594997E-2</v>
      </c>
      <c r="O1992" s="51">
        <f t="shared" si="190"/>
        <v>3.3311384222429616E-2</v>
      </c>
      <c r="Q1992" s="12">
        <v>41026</v>
      </c>
      <c r="R1992" s="5">
        <v>3290</v>
      </c>
      <c r="S1992" s="5">
        <v>3395</v>
      </c>
      <c r="T1992" s="5">
        <v>3270</v>
      </c>
      <c r="U1992" s="5">
        <v>3305</v>
      </c>
      <c r="V1992" s="5">
        <v>11618700</v>
      </c>
      <c r="W1992" s="3">
        <v>3305</v>
      </c>
      <c r="X1992" s="19">
        <f t="shared" si="191"/>
        <v>0.45385779122541603</v>
      </c>
      <c r="AF1992" s="51">
        <f t="shared" si="193"/>
        <v>9.3654343178606519E-2</v>
      </c>
      <c r="AG1992" s="51">
        <f t="shared" si="192"/>
        <v>4.2530833756481957E-2</v>
      </c>
    </row>
    <row r="1993" spans="1:33">
      <c r="A1993" s="12">
        <v>41030</v>
      </c>
      <c r="B1993" s="14">
        <v>9471.66</v>
      </c>
      <c r="C1993" s="14">
        <v>9472.25</v>
      </c>
      <c r="D1993" s="14">
        <v>9332.7900000000009</v>
      </c>
      <c r="E1993" s="15">
        <v>9350.9500000000007</v>
      </c>
      <c r="F1993" s="19">
        <f t="shared" si="188"/>
        <v>-1.8173554558627589</v>
      </c>
      <c r="G1993" s="19"/>
      <c r="H1993" s="19"/>
      <c r="I1993" s="19"/>
      <c r="J1993" s="19"/>
      <c r="K1993" s="19"/>
      <c r="L1993" s="19"/>
      <c r="M1993" s="19"/>
      <c r="N1993" s="51">
        <f t="shared" si="189"/>
        <v>-5.9747726817700899</v>
      </c>
      <c r="O1993" s="51">
        <f t="shared" si="190"/>
        <v>10.841644989194609</v>
      </c>
      <c r="Q1993" s="12">
        <v>41030</v>
      </c>
      <c r="R1993" s="5">
        <v>3280</v>
      </c>
      <c r="S1993" s="5">
        <v>3280</v>
      </c>
      <c r="T1993" s="5">
        <v>3175</v>
      </c>
      <c r="U1993" s="5">
        <v>3190</v>
      </c>
      <c r="V1993" s="5">
        <v>7921800</v>
      </c>
      <c r="W1993" s="3">
        <v>3190</v>
      </c>
      <c r="X1993" s="19">
        <f t="shared" si="191"/>
        <v>-3.6050156739811912</v>
      </c>
      <c r="AF1993" s="51">
        <f t="shared" si="193"/>
        <v>-46.840840991883965</v>
      </c>
      <c r="AG1993" s="51">
        <f t="shared" si="192"/>
        <v>168.84942208618079</v>
      </c>
    </row>
    <row r="1994" spans="1:33">
      <c r="A1994" s="12">
        <v>41031</v>
      </c>
      <c r="B1994" s="14">
        <v>9397.8700000000008</v>
      </c>
      <c r="C1994" s="14">
        <v>9417.9599999999991</v>
      </c>
      <c r="D1994" s="14">
        <v>9344.5300000000007</v>
      </c>
      <c r="E1994" s="15">
        <v>9380.25</v>
      </c>
      <c r="F1994" s="19">
        <f t="shared" si="188"/>
        <v>0.31235841262225711</v>
      </c>
      <c r="G1994" s="19"/>
      <c r="H1994" s="19"/>
      <c r="I1994" s="19"/>
      <c r="J1994" s="19"/>
      <c r="K1994" s="19"/>
      <c r="L1994" s="19"/>
      <c r="M1994" s="19"/>
      <c r="N1994" s="51">
        <f t="shared" si="189"/>
        <v>3.1298634640759646E-2</v>
      </c>
      <c r="O1994" s="51">
        <f t="shared" si="190"/>
        <v>9.8635637676916695E-3</v>
      </c>
      <c r="Q1994" s="12">
        <v>41031</v>
      </c>
      <c r="R1994" s="5">
        <v>3235</v>
      </c>
      <c r="S1994" s="5">
        <v>3240</v>
      </c>
      <c r="T1994" s="5">
        <v>3195</v>
      </c>
      <c r="U1994" s="5">
        <v>3205</v>
      </c>
      <c r="V1994" s="5">
        <v>5105400</v>
      </c>
      <c r="W1994" s="3">
        <v>3205</v>
      </c>
      <c r="X1994" s="19">
        <f t="shared" si="191"/>
        <v>0.46801872074883</v>
      </c>
      <c r="AF1994" s="51">
        <f t="shared" si="193"/>
        <v>0.10269161056769632</v>
      </c>
      <c r="AG1994" s="51">
        <f t="shared" si="192"/>
        <v>4.8089096792213487E-2</v>
      </c>
    </row>
    <row r="1995" spans="1:33">
      <c r="A1995" s="12">
        <v>41036</v>
      </c>
      <c r="B1995" s="14">
        <v>9198.17</v>
      </c>
      <c r="C1995" s="14">
        <v>9206.4500000000007</v>
      </c>
      <c r="D1995" s="14">
        <v>9109.01</v>
      </c>
      <c r="E1995" s="15">
        <v>9119.14</v>
      </c>
      <c r="F1995" s="19">
        <f t="shared" si="188"/>
        <v>-2.8633182515017928</v>
      </c>
      <c r="G1995" s="19"/>
      <c r="H1995" s="19"/>
      <c r="I1995" s="19"/>
      <c r="J1995" s="19"/>
      <c r="K1995" s="19"/>
      <c r="L1995" s="19"/>
      <c r="M1995" s="19"/>
      <c r="N1995" s="51">
        <f t="shared" si="189"/>
        <v>-23.406739684762211</v>
      </c>
      <c r="O1995" s="51">
        <f t="shared" si="190"/>
        <v>66.955753261319103</v>
      </c>
      <c r="Q1995" s="12">
        <v>41036</v>
      </c>
      <c r="R1995" s="5">
        <v>3105</v>
      </c>
      <c r="S1995" s="5">
        <v>3135</v>
      </c>
      <c r="T1995" s="5">
        <v>3100</v>
      </c>
      <c r="U1995" s="5">
        <v>3110</v>
      </c>
      <c r="V1995" s="5">
        <v>7958500</v>
      </c>
      <c r="W1995" s="3">
        <v>3110</v>
      </c>
      <c r="X1995" s="19">
        <f t="shared" si="191"/>
        <v>-3.054662379421222</v>
      </c>
      <c r="AF1995" s="51">
        <f t="shared" si="193"/>
        <v>-28.495443580727105</v>
      </c>
      <c r="AG1995" s="51">
        <f t="shared" si="192"/>
        <v>87.036328475171743</v>
      </c>
    </row>
    <row r="1996" spans="1:33">
      <c r="A1996" s="12">
        <v>41037</v>
      </c>
      <c r="B1996" s="14">
        <v>9190.5</v>
      </c>
      <c r="C1996" s="14">
        <v>9207.56</v>
      </c>
      <c r="D1996" s="14">
        <v>9159.4699999999993</v>
      </c>
      <c r="E1996" s="15">
        <v>9181.65</v>
      </c>
      <c r="F1996" s="19">
        <f t="shared" si="188"/>
        <v>0.68081445056172063</v>
      </c>
      <c r="G1996" s="19"/>
      <c r="H1996" s="19"/>
      <c r="I1996" s="19"/>
      <c r="J1996" s="19"/>
      <c r="K1996" s="19"/>
      <c r="L1996" s="19"/>
      <c r="M1996" s="19"/>
      <c r="N1996" s="51">
        <f t="shared" si="189"/>
        <v>0.31945186934088221</v>
      </c>
      <c r="O1996" s="51">
        <f t="shared" si="190"/>
        <v>0.21837717580994537</v>
      </c>
      <c r="Q1996" s="12">
        <v>41037</v>
      </c>
      <c r="R1996" s="5">
        <v>3140</v>
      </c>
      <c r="S1996" s="5">
        <v>3160</v>
      </c>
      <c r="T1996" s="5">
        <v>3110</v>
      </c>
      <c r="U1996" s="5">
        <v>3145</v>
      </c>
      <c r="V1996" s="5">
        <v>5703800</v>
      </c>
      <c r="W1996" s="3">
        <v>3145</v>
      </c>
      <c r="X1996" s="19">
        <f t="shared" si="191"/>
        <v>1.1128775834658187</v>
      </c>
      <c r="AF1996" s="51">
        <f t="shared" si="193"/>
        <v>1.3792902488207244</v>
      </c>
      <c r="AG1996" s="51">
        <f t="shared" si="192"/>
        <v>1.5353505698365728</v>
      </c>
    </row>
    <row r="1997" spans="1:33">
      <c r="A1997" s="12">
        <v>41038</v>
      </c>
      <c r="B1997" s="14">
        <v>9112.7199999999993</v>
      </c>
      <c r="C1997" s="14">
        <v>9115.94</v>
      </c>
      <c r="D1997" s="14">
        <v>9021.2000000000007</v>
      </c>
      <c r="E1997" s="15">
        <v>9045.06</v>
      </c>
      <c r="F1997" s="19">
        <f t="shared" ref="F1997:F2060" si="194">(E1997-E1996)/E1997*100</f>
        <v>-1.5101060689481347</v>
      </c>
      <c r="G1997" s="19"/>
      <c r="H1997" s="19"/>
      <c r="I1997" s="19"/>
      <c r="J1997" s="19"/>
      <c r="K1997" s="19"/>
      <c r="L1997" s="19"/>
      <c r="M1997" s="19"/>
      <c r="N1997" s="51">
        <f t="shared" ref="N1997:N2060" si="195">(F1997-F$4)^3</f>
        <v>-3.4246576586267312</v>
      </c>
      <c r="O1997" s="51">
        <f t="shared" ref="O1997:O2060" si="196">(F1997-F$4)^4</f>
        <v>5.1620580698019936</v>
      </c>
      <c r="Q1997" s="12">
        <v>41038</v>
      </c>
      <c r="R1997" s="5">
        <v>3135</v>
      </c>
      <c r="S1997" s="5">
        <v>3160</v>
      </c>
      <c r="T1997" s="5">
        <v>3110</v>
      </c>
      <c r="U1997" s="5">
        <v>3145</v>
      </c>
      <c r="V1997" s="5">
        <v>6569300</v>
      </c>
      <c r="W1997" s="3">
        <v>3145</v>
      </c>
      <c r="X1997" s="19">
        <f t="shared" ref="X1997:X2060" si="197">(W1997-W1996)/W1997*100</f>
        <v>0</v>
      </c>
      <c r="AF1997" s="51">
        <f t="shared" si="193"/>
        <v>1.9205286566845341E-11</v>
      </c>
      <c r="AG1997" s="51">
        <f t="shared" ref="AG1997:AG2060" si="198">(X1997-X$4)^4</f>
        <v>5.1431326109964725E-15</v>
      </c>
    </row>
    <row r="1998" spans="1:33">
      <c r="A1998" s="12">
        <v>41039</v>
      </c>
      <c r="B1998" s="14">
        <v>9013.26</v>
      </c>
      <c r="C1998" s="14">
        <v>9075.6299999999992</v>
      </c>
      <c r="D1998" s="14">
        <v>8985.9</v>
      </c>
      <c r="E1998" s="15">
        <v>9009.65</v>
      </c>
      <c r="F1998" s="19">
        <f t="shared" si="194"/>
        <v>-0.39302303641095776</v>
      </c>
      <c r="G1998" s="19"/>
      <c r="H1998" s="19"/>
      <c r="I1998" s="19"/>
      <c r="J1998" s="19"/>
      <c r="K1998" s="19"/>
      <c r="L1998" s="19"/>
      <c r="M1998" s="19"/>
      <c r="N1998" s="51">
        <f t="shared" si="195"/>
        <v>-5.9427605884666397E-2</v>
      </c>
      <c r="O1998" s="51">
        <f t="shared" si="196"/>
        <v>2.3190902286183014E-2</v>
      </c>
      <c r="Q1998" s="12">
        <v>41039</v>
      </c>
      <c r="R1998" s="5">
        <v>3210</v>
      </c>
      <c r="S1998" s="5">
        <v>3225</v>
      </c>
      <c r="T1998" s="5">
        <v>3170</v>
      </c>
      <c r="U1998" s="5">
        <v>3170</v>
      </c>
      <c r="V1998" s="5">
        <v>14667700</v>
      </c>
      <c r="W1998" s="3">
        <v>3170</v>
      </c>
      <c r="X1998" s="19">
        <f t="shared" si="197"/>
        <v>0.78864353312302837</v>
      </c>
      <c r="AF1998" s="51">
        <f t="shared" ref="AF1998:AF2061" si="199">(X1998-X$4)^3</f>
        <v>0.49100349243619484</v>
      </c>
      <c r="AG1998" s="51">
        <f t="shared" si="198"/>
        <v>0.38735821868319609</v>
      </c>
    </row>
    <row r="1999" spans="1:33">
      <c r="A1999" s="12">
        <v>41040</v>
      </c>
      <c r="B1999" s="14">
        <v>9019.4</v>
      </c>
      <c r="C1999" s="14">
        <v>9050.61</v>
      </c>
      <c r="D1999" s="14">
        <v>8944.6299999999992</v>
      </c>
      <c r="E1999" s="15">
        <v>8953.31</v>
      </c>
      <c r="F1999" s="19">
        <f t="shared" si="194"/>
        <v>-0.62926448430803972</v>
      </c>
      <c r="G1999" s="19"/>
      <c r="H1999" s="19"/>
      <c r="I1999" s="19"/>
      <c r="J1999" s="19"/>
      <c r="K1999" s="19"/>
      <c r="L1999" s="19"/>
      <c r="M1999" s="19"/>
      <c r="N1999" s="51">
        <f t="shared" si="195"/>
        <v>-0.24587830605418665</v>
      </c>
      <c r="O1999" s="51">
        <f t="shared" si="196"/>
        <v>0.15403767324137602</v>
      </c>
      <c r="Q1999" s="12">
        <v>41040</v>
      </c>
      <c r="R1999" s="5">
        <v>3175</v>
      </c>
      <c r="S1999" s="5">
        <v>3260</v>
      </c>
      <c r="T1999" s="5">
        <v>3170</v>
      </c>
      <c r="U1999" s="5">
        <v>3235</v>
      </c>
      <c r="V1999" s="5">
        <v>10920600</v>
      </c>
      <c r="W1999" s="3">
        <v>3235</v>
      </c>
      <c r="X1999" s="19">
        <f t="shared" si="197"/>
        <v>2.009273570324575</v>
      </c>
      <c r="AF1999" s="51">
        <f t="shared" si="199"/>
        <v>8.1150435117982038</v>
      </c>
      <c r="AG1999" s="51">
        <f t="shared" si="198"/>
        <v>16.30751564071759</v>
      </c>
    </row>
    <row r="2000" spans="1:33">
      <c r="A2000" s="12">
        <v>41043</v>
      </c>
      <c r="B2000" s="14">
        <v>8986.2199999999993</v>
      </c>
      <c r="C2000" s="14">
        <v>9031.09</v>
      </c>
      <c r="D2000" s="14">
        <v>8947.82</v>
      </c>
      <c r="E2000" s="15">
        <v>8973.84</v>
      </c>
      <c r="F2000" s="19">
        <f t="shared" si="194"/>
        <v>0.22877608693714904</v>
      </c>
      <c r="G2000" s="19"/>
      <c r="H2000" s="19"/>
      <c r="I2000" s="19"/>
      <c r="J2000" s="19"/>
      <c r="K2000" s="19"/>
      <c r="L2000" s="19"/>
      <c r="M2000" s="19"/>
      <c r="N2000" s="51">
        <f t="shared" si="195"/>
        <v>1.2416456739887788E-2</v>
      </c>
      <c r="O2000" s="51">
        <f t="shared" si="196"/>
        <v>2.8751702959982162E-3</v>
      </c>
      <c r="Q2000" s="12">
        <v>41043</v>
      </c>
      <c r="R2000" s="5">
        <v>3235</v>
      </c>
      <c r="S2000" s="5">
        <v>3250</v>
      </c>
      <c r="T2000" s="5">
        <v>3200</v>
      </c>
      <c r="U2000" s="5">
        <v>3230</v>
      </c>
      <c r="V2000" s="5">
        <v>5324200</v>
      </c>
      <c r="W2000" s="3">
        <v>3230</v>
      </c>
      <c r="X2000" s="19">
        <f t="shared" si="197"/>
        <v>-0.15479876160990713</v>
      </c>
      <c r="AF2000" s="51">
        <f t="shared" si="199"/>
        <v>-3.6901714143465817E-3</v>
      </c>
      <c r="AG2000" s="51">
        <f t="shared" si="198"/>
        <v>5.7024574545182672E-4</v>
      </c>
    </row>
    <row r="2001" spans="1:33">
      <c r="A2001" s="12">
        <v>41044</v>
      </c>
      <c r="B2001" s="14">
        <v>8910.85</v>
      </c>
      <c r="C2001" s="14">
        <v>8930.7800000000007</v>
      </c>
      <c r="D2001" s="14">
        <v>8838.7800000000007</v>
      </c>
      <c r="E2001" s="15">
        <v>8900.74</v>
      </c>
      <c r="F2001" s="19">
        <f t="shared" si="194"/>
        <v>-0.82128002840213699</v>
      </c>
      <c r="G2001" s="19"/>
      <c r="H2001" s="19"/>
      <c r="I2001" s="19"/>
      <c r="J2001" s="19"/>
      <c r="K2001" s="19"/>
      <c r="L2001" s="19"/>
      <c r="M2001" s="19"/>
      <c r="N2001" s="51">
        <f t="shared" si="195"/>
        <v>-0.54833740337465542</v>
      </c>
      <c r="O2001" s="51">
        <f t="shared" si="196"/>
        <v>0.44881134680657042</v>
      </c>
      <c r="Q2001" s="12">
        <v>41044</v>
      </c>
      <c r="R2001" s="5">
        <v>3180</v>
      </c>
      <c r="S2001" s="5">
        <v>3205</v>
      </c>
      <c r="T2001" s="5">
        <v>3130</v>
      </c>
      <c r="U2001" s="5">
        <v>3165</v>
      </c>
      <c r="V2001" s="5">
        <v>7264400</v>
      </c>
      <c r="W2001" s="3">
        <v>3165</v>
      </c>
      <c r="X2001" s="19">
        <f t="shared" si="197"/>
        <v>-2.0537124802527646</v>
      </c>
      <c r="AF2001" s="51">
        <f t="shared" si="199"/>
        <v>-8.6586268503756649</v>
      </c>
      <c r="AG2001" s="51">
        <f t="shared" si="198"/>
        <v>17.780011263643374</v>
      </c>
    </row>
    <row r="2002" spans="1:33">
      <c r="A2002" s="12">
        <v>41045</v>
      </c>
      <c r="B2002" s="14">
        <v>8865.7800000000007</v>
      </c>
      <c r="C2002" s="14">
        <v>8883.73</v>
      </c>
      <c r="D2002" s="14">
        <v>8756.07</v>
      </c>
      <c r="E2002" s="15">
        <v>8801.17</v>
      </c>
      <c r="F2002" s="19">
        <f t="shared" si="194"/>
        <v>-1.1313268576791462</v>
      </c>
      <c r="G2002" s="19"/>
      <c r="H2002" s="19"/>
      <c r="I2002" s="19"/>
      <c r="J2002" s="19"/>
      <c r="K2002" s="19"/>
      <c r="L2002" s="19"/>
      <c r="M2002" s="19"/>
      <c r="N2002" s="51">
        <f t="shared" si="195"/>
        <v>-1.4373178595954763</v>
      </c>
      <c r="O2002" s="51">
        <f t="shared" si="196"/>
        <v>1.6220731268651403</v>
      </c>
      <c r="Q2002" s="12">
        <v>41045</v>
      </c>
      <c r="R2002" s="5">
        <v>3155</v>
      </c>
      <c r="S2002" s="5">
        <v>3155</v>
      </c>
      <c r="T2002" s="5">
        <v>3070</v>
      </c>
      <c r="U2002" s="5">
        <v>3100</v>
      </c>
      <c r="V2002" s="5">
        <v>8641900</v>
      </c>
      <c r="W2002" s="3">
        <v>3100</v>
      </c>
      <c r="X2002" s="19">
        <f t="shared" si="197"/>
        <v>-2.0967741935483875</v>
      </c>
      <c r="AF2002" s="51">
        <f t="shared" si="199"/>
        <v>-9.2148564669201587</v>
      </c>
      <c r="AG2002" s="51">
        <f t="shared" si="198"/>
        <v>19.319005519223719</v>
      </c>
    </row>
    <row r="2003" spans="1:33">
      <c r="A2003" s="12">
        <v>41046</v>
      </c>
      <c r="B2003" s="14">
        <v>8789.4699999999993</v>
      </c>
      <c r="C2003" s="14">
        <v>8885.08</v>
      </c>
      <c r="D2003" s="14">
        <v>8765.7099999999991</v>
      </c>
      <c r="E2003" s="15">
        <v>8876.59</v>
      </c>
      <c r="F2003" s="19">
        <f t="shared" si="194"/>
        <v>0.84965059780839347</v>
      </c>
      <c r="G2003" s="19"/>
      <c r="H2003" s="19"/>
      <c r="I2003" s="19"/>
      <c r="J2003" s="19"/>
      <c r="K2003" s="19"/>
      <c r="L2003" s="19"/>
      <c r="M2003" s="19"/>
      <c r="N2003" s="51">
        <f t="shared" si="195"/>
        <v>0.61941966437302087</v>
      </c>
      <c r="O2003" s="51">
        <f t="shared" si="196"/>
        <v>0.52801547552941075</v>
      </c>
      <c r="Q2003" s="12">
        <v>41046</v>
      </c>
      <c r="R2003" s="5">
        <v>3080</v>
      </c>
      <c r="S2003" s="5">
        <v>3150</v>
      </c>
      <c r="T2003" s="5">
        <v>3060</v>
      </c>
      <c r="U2003" s="5">
        <v>3145</v>
      </c>
      <c r="V2003" s="5">
        <v>7523100</v>
      </c>
      <c r="W2003" s="3">
        <v>3145</v>
      </c>
      <c r="X2003" s="19">
        <f t="shared" si="197"/>
        <v>1.4308426073131957</v>
      </c>
      <c r="AF2003" s="51">
        <f t="shared" si="199"/>
        <v>2.9310242929034476</v>
      </c>
      <c r="AG2003" s="51">
        <f t="shared" si="198"/>
        <v>4.1946193630793731</v>
      </c>
    </row>
    <row r="2004" spans="1:33">
      <c r="A2004" s="12">
        <v>41047</v>
      </c>
      <c r="B2004" s="14">
        <v>8727.58</v>
      </c>
      <c r="C2004" s="14">
        <v>8735.5400000000009</v>
      </c>
      <c r="D2004" s="14">
        <v>8588.16</v>
      </c>
      <c r="E2004" s="15">
        <v>8611.31</v>
      </c>
      <c r="F2004" s="19">
        <f t="shared" si="194"/>
        <v>-3.0805998158236165</v>
      </c>
      <c r="G2004" s="19"/>
      <c r="H2004" s="19"/>
      <c r="I2004" s="19"/>
      <c r="J2004" s="19"/>
      <c r="K2004" s="19"/>
      <c r="L2004" s="19"/>
      <c r="M2004" s="19"/>
      <c r="N2004" s="51">
        <f t="shared" si="195"/>
        <v>-29.155962762564823</v>
      </c>
      <c r="O2004" s="51">
        <f t="shared" si="196"/>
        <v>89.736649282129378</v>
      </c>
      <c r="Q2004" s="12">
        <v>41047</v>
      </c>
      <c r="R2004" s="5">
        <v>3040</v>
      </c>
      <c r="S2004" s="5">
        <v>3045</v>
      </c>
      <c r="T2004" s="5">
        <v>3010</v>
      </c>
      <c r="U2004" s="5">
        <v>3030</v>
      </c>
      <c r="V2004" s="5">
        <v>8870000</v>
      </c>
      <c r="W2004" s="3">
        <v>3030</v>
      </c>
      <c r="X2004" s="19">
        <f t="shared" si="197"/>
        <v>-3.7953795379537953</v>
      </c>
      <c r="AF2004" s="51">
        <f t="shared" si="199"/>
        <v>-54.660512872598126</v>
      </c>
      <c r="AG2004" s="51">
        <f t="shared" si="198"/>
        <v>207.44275412812934</v>
      </c>
    </row>
    <row r="2005" spans="1:33">
      <c r="A2005" s="12">
        <v>41050</v>
      </c>
      <c r="B2005" s="14">
        <v>8617.92</v>
      </c>
      <c r="C2005" s="14">
        <v>8676.2000000000007</v>
      </c>
      <c r="D2005" s="14">
        <v>8608.6200000000008</v>
      </c>
      <c r="E2005" s="15">
        <v>8633.89</v>
      </c>
      <c r="F2005" s="19">
        <f t="shared" si="194"/>
        <v>0.26152753857183642</v>
      </c>
      <c r="G2005" s="19"/>
      <c r="H2005" s="19"/>
      <c r="I2005" s="19"/>
      <c r="J2005" s="19"/>
      <c r="K2005" s="19"/>
      <c r="L2005" s="19"/>
      <c r="M2005" s="19"/>
      <c r="N2005" s="51">
        <f t="shared" si="195"/>
        <v>1.846520452376756E-2</v>
      </c>
      <c r="O2005" s="51">
        <f t="shared" si="196"/>
        <v>4.8805881723449733E-3</v>
      </c>
      <c r="Q2005" s="12">
        <v>41050</v>
      </c>
      <c r="R2005" s="5">
        <v>3000</v>
      </c>
      <c r="S2005" s="5">
        <v>3025</v>
      </c>
      <c r="T2005" s="5">
        <v>2990</v>
      </c>
      <c r="U2005" s="5">
        <v>3005</v>
      </c>
      <c r="V2005" s="5">
        <v>5385200</v>
      </c>
      <c r="W2005" s="3">
        <v>3005</v>
      </c>
      <c r="X2005" s="19">
        <f t="shared" si="197"/>
        <v>-0.83194675540765384</v>
      </c>
      <c r="AF2005" s="51">
        <f t="shared" si="199"/>
        <v>-0.57526392557326222</v>
      </c>
      <c r="AG2005" s="51">
        <f t="shared" si="198"/>
        <v>0.47843490199641592</v>
      </c>
    </row>
    <row r="2006" spans="1:33">
      <c r="A2006" s="12">
        <v>41051</v>
      </c>
      <c r="B2006" s="14">
        <v>8721.59</v>
      </c>
      <c r="C2006" s="14">
        <v>8740.48</v>
      </c>
      <c r="D2006" s="14">
        <v>8690.4699999999993</v>
      </c>
      <c r="E2006" s="15">
        <v>8729.2900000000009</v>
      </c>
      <c r="F2006" s="19">
        <f t="shared" si="194"/>
        <v>1.092872387101373</v>
      </c>
      <c r="G2006" s="19"/>
      <c r="H2006" s="19"/>
      <c r="I2006" s="19"/>
      <c r="J2006" s="19"/>
      <c r="K2006" s="19"/>
      <c r="L2006" s="19"/>
      <c r="M2006" s="19"/>
      <c r="N2006" s="51">
        <f t="shared" si="195"/>
        <v>1.3152990681809442</v>
      </c>
      <c r="O2006" s="51">
        <f t="shared" si="196"/>
        <v>1.4411173603631502</v>
      </c>
      <c r="Q2006" s="12">
        <v>41051</v>
      </c>
      <c r="R2006" s="5">
        <v>3050</v>
      </c>
      <c r="S2006" s="5">
        <v>3085</v>
      </c>
      <c r="T2006" s="5">
        <v>3045</v>
      </c>
      <c r="U2006" s="5">
        <v>3080</v>
      </c>
      <c r="V2006" s="5">
        <v>6533600</v>
      </c>
      <c r="W2006" s="3">
        <v>3080</v>
      </c>
      <c r="X2006" s="19">
        <f t="shared" si="197"/>
        <v>2.4350649350649354</v>
      </c>
      <c r="AF2006" s="51">
        <f t="shared" si="199"/>
        <v>14.4435822270299</v>
      </c>
      <c r="AG2006" s="51">
        <f t="shared" si="198"/>
        <v>35.174928576650338</v>
      </c>
    </row>
    <row r="2007" spans="1:33">
      <c r="A2007" s="12">
        <v>41052</v>
      </c>
      <c r="B2007" s="14">
        <v>8715.14</v>
      </c>
      <c r="C2007" s="14">
        <v>8715.14</v>
      </c>
      <c r="D2007" s="14">
        <v>8538.69</v>
      </c>
      <c r="E2007" s="15">
        <v>8556.6</v>
      </c>
      <c r="F2007" s="19">
        <f t="shared" si="194"/>
        <v>-2.0182081667952283</v>
      </c>
      <c r="G2007" s="19"/>
      <c r="H2007" s="19"/>
      <c r="I2007" s="19"/>
      <c r="J2007" s="19"/>
      <c r="K2007" s="19"/>
      <c r="L2007" s="19"/>
      <c r="M2007" s="19"/>
      <c r="N2007" s="51">
        <f t="shared" si="195"/>
        <v>-8.1865068759493393</v>
      </c>
      <c r="O2007" s="51">
        <f t="shared" si="196"/>
        <v>16.499274243229408</v>
      </c>
      <c r="Q2007" s="12">
        <v>41052</v>
      </c>
      <c r="R2007" s="5">
        <v>3080</v>
      </c>
      <c r="S2007" s="5">
        <v>3115</v>
      </c>
      <c r="T2007" s="5">
        <v>3050</v>
      </c>
      <c r="U2007" s="5">
        <v>3065</v>
      </c>
      <c r="V2007" s="5">
        <v>9327100</v>
      </c>
      <c r="W2007" s="3">
        <v>3065</v>
      </c>
      <c r="X2007" s="19">
        <f t="shared" si="197"/>
        <v>-0.48939641109298526</v>
      </c>
      <c r="AF2007" s="51">
        <f t="shared" si="199"/>
        <v>-0.11702245571891284</v>
      </c>
      <c r="AG2007" s="51">
        <f t="shared" si="198"/>
        <v>5.723903149529351E-2</v>
      </c>
    </row>
    <row r="2008" spans="1:33">
      <c r="A2008" s="12">
        <v>41053</v>
      </c>
      <c r="B2008" s="14">
        <v>8537.99</v>
      </c>
      <c r="C2008" s="14">
        <v>8597.85</v>
      </c>
      <c r="D2008" s="14">
        <v>8496.61</v>
      </c>
      <c r="E2008" s="15">
        <v>8563.3799999999992</v>
      </c>
      <c r="F2008" s="19">
        <f t="shared" si="194"/>
        <v>7.9174344709668804E-2</v>
      </c>
      <c r="G2008" s="19"/>
      <c r="H2008" s="19"/>
      <c r="I2008" s="19"/>
      <c r="J2008" s="19"/>
      <c r="K2008" s="19"/>
      <c r="L2008" s="19"/>
      <c r="M2008" s="19"/>
      <c r="N2008" s="51">
        <f t="shared" si="195"/>
        <v>5.5055167966345229E-4</v>
      </c>
      <c r="O2008" s="51">
        <f t="shared" si="196"/>
        <v>4.5122947007017698E-5</v>
      </c>
      <c r="Q2008" s="12">
        <v>41053</v>
      </c>
      <c r="R2008" s="5">
        <v>3050</v>
      </c>
      <c r="S2008" s="5">
        <v>3080</v>
      </c>
      <c r="T2008" s="5">
        <v>3035</v>
      </c>
      <c r="U2008" s="5">
        <v>3065</v>
      </c>
      <c r="V2008" s="5">
        <v>6453000</v>
      </c>
      <c r="W2008" s="3">
        <v>3065</v>
      </c>
      <c r="X2008" s="19">
        <f t="shared" si="197"/>
        <v>0</v>
      </c>
      <c r="AF2008" s="51">
        <f t="shared" si="199"/>
        <v>1.9205286566845341E-11</v>
      </c>
      <c r="AG2008" s="51">
        <f t="shared" si="198"/>
        <v>5.1431326109964725E-15</v>
      </c>
    </row>
    <row r="2009" spans="1:33">
      <c r="A2009" s="12">
        <v>41054</v>
      </c>
      <c r="B2009" s="14">
        <v>8616.85</v>
      </c>
      <c r="C2009" s="14">
        <v>8616.85</v>
      </c>
      <c r="D2009" s="14">
        <v>8550.93</v>
      </c>
      <c r="E2009" s="15">
        <v>8580.39</v>
      </c>
      <c r="F2009" s="19">
        <f t="shared" si="194"/>
        <v>0.19824273721824087</v>
      </c>
      <c r="G2009" s="19"/>
      <c r="H2009" s="19"/>
      <c r="I2009" s="19"/>
      <c r="J2009" s="19"/>
      <c r="K2009" s="19"/>
      <c r="L2009" s="19"/>
      <c r="M2009" s="19"/>
      <c r="N2009" s="51">
        <f t="shared" si="195"/>
        <v>8.1239835821340211E-3</v>
      </c>
      <c r="O2009" s="51">
        <f t="shared" si="196"/>
        <v>1.6331473959410692E-3</v>
      </c>
      <c r="Q2009" s="12">
        <v>41054</v>
      </c>
      <c r="R2009" s="5">
        <v>3075</v>
      </c>
      <c r="S2009" s="5">
        <v>3095</v>
      </c>
      <c r="T2009" s="5">
        <v>3045</v>
      </c>
      <c r="U2009" s="5">
        <v>3065</v>
      </c>
      <c r="V2009" s="5">
        <v>5955400</v>
      </c>
      <c r="W2009" s="3">
        <v>3065</v>
      </c>
      <c r="X2009" s="19">
        <f t="shared" si="197"/>
        <v>0</v>
      </c>
      <c r="AF2009" s="51">
        <f t="shared" si="199"/>
        <v>1.9205286566845341E-11</v>
      </c>
      <c r="AG2009" s="51">
        <f t="shared" si="198"/>
        <v>5.1431326109964725E-15</v>
      </c>
    </row>
    <row r="2010" spans="1:33">
      <c r="A2010" s="12">
        <v>41057</v>
      </c>
      <c r="B2010" s="14">
        <v>8604.99</v>
      </c>
      <c r="C2010" s="14">
        <v>8624.51</v>
      </c>
      <c r="D2010" s="14">
        <v>8568.8700000000008</v>
      </c>
      <c r="E2010" s="15">
        <v>8593.15</v>
      </c>
      <c r="F2010" s="19">
        <f t="shared" si="194"/>
        <v>0.14849036732746687</v>
      </c>
      <c r="G2010" s="19"/>
      <c r="H2010" s="19"/>
      <c r="I2010" s="19"/>
      <c r="J2010" s="19"/>
      <c r="K2010" s="19"/>
      <c r="L2010" s="19"/>
      <c r="M2010" s="19"/>
      <c r="N2010" s="51">
        <f t="shared" si="195"/>
        <v>3.4618328082084201E-3</v>
      </c>
      <c r="O2010" s="51">
        <f t="shared" si="196"/>
        <v>5.236906088884601E-4</v>
      </c>
      <c r="Q2010" s="12">
        <v>41057</v>
      </c>
      <c r="R2010" s="5">
        <v>3070</v>
      </c>
      <c r="S2010" s="5">
        <v>3090</v>
      </c>
      <c r="T2010" s="5">
        <v>3055</v>
      </c>
      <c r="U2010" s="5">
        <v>3070</v>
      </c>
      <c r="V2010" s="5">
        <v>3737200</v>
      </c>
      <c r="W2010" s="3">
        <v>3070</v>
      </c>
      <c r="X2010" s="19">
        <f t="shared" si="197"/>
        <v>0.16286644951140067</v>
      </c>
      <c r="AF2010" s="51">
        <f t="shared" si="199"/>
        <v>4.3414562621356826E-3</v>
      </c>
      <c r="AG2010" s="51">
        <f t="shared" si="198"/>
        <v>7.0824019935994875E-4</v>
      </c>
    </row>
    <row r="2011" spans="1:33">
      <c r="A2011" s="12">
        <v>41058</v>
      </c>
      <c r="B2011" s="14">
        <v>8565.56</v>
      </c>
      <c r="C2011" s="14">
        <v>8657.08</v>
      </c>
      <c r="D2011" s="14">
        <v>8517.18</v>
      </c>
      <c r="E2011" s="15">
        <v>8657.08</v>
      </c>
      <c r="F2011" s="19">
        <f t="shared" si="194"/>
        <v>0.73847070836818296</v>
      </c>
      <c r="G2011" s="19"/>
      <c r="H2011" s="19"/>
      <c r="I2011" s="19"/>
      <c r="J2011" s="19"/>
      <c r="K2011" s="19"/>
      <c r="L2011" s="19"/>
      <c r="M2011" s="19"/>
      <c r="N2011" s="51">
        <f t="shared" si="195"/>
        <v>0.40729065598214731</v>
      </c>
      <c r="O2011" s="51">
        <f t="shared" si="196"/>
        <v>0.30190659185573027</v>
      </c>
      <c r="Q2011" s="12">
        <v>41058</v>
      </c>
      <c r="R2011" s="5">
        <v>3050</v>
      </c>
      <c r="S2011" s="5">
        <v>3080</v>
      </c>
      <c r="T2011" s="5">
        <v>3030</v>
      </c>
      <c r="U2011" s="5">
        <v>3080</v>
      </c>
      <c r="V2011" s="5">
        <v>5333300</v>
      </c>
      <c r="W2011" s="3">
        <v>3080</v>
      </c>
      <c r="X2011" s="19">
        <f t="shared" si="197"/>
        <v>0.32467532467532467</v>
      </c>
      <c r="AF2011" s="51">
        <f t="shared" si="199"/>
        <v>3.4310105073847061E-2</v>
      </c>
      <c r="AG2011" s="51">
        <f t="shared" si="198"/>
        <v>1.1148832673580278E-2</v>
      </c>
    </row>
    <row r="2012" spans="1:33">
      <c r="A2012" s="12">
        <v>41059</v>
      </c>
      <c r="B2012" s="14">
        <v>8637.9500000000007</v>
      </c>
      <c r="C2012" s="14">
        <v>8656.7099999999991</v>
      </c>
      <c r="D2012" s="14">
        <v>8568.9699999999993</v>
      </c>
      <c r="E2012" s="15">
        <v>8633.19</v>
      </c>
      <c r="F2012" s="19">
        <f t="shared" si="194"/>
        <v>-0.27672274095669636</v>
      </c>
      <c r="G2012" s="19"/>
      <c r="H2012" s="19"/>
      <c r="I2012" s="19"/>
      <c r="J2012" s="19"/>
      <c r="K2012" s="19"/>
      <c r="L2012" s="19"/>
      <c r="M2012" s="19"/>
      <c r="N2012" s="51">
        <f t="shared" si="195"/>
        <v>-2.0556767040351052E-2</v>
      </c>
      <c r="O2012" s="51">
        <f t="shared" si="196"/>
        <v>5.6312708850469739E-3</v>
      </c>
      <c r="Q2012" s="12">
        <v>41059</v>
      </c>
      <c r="R2012" s="5">
        <v>3070</v>
      </c>
      <c r="S2012" s="5">
        <v>3075</v>
      </c>
      <c r="T2012" s="5">
        <v>3040</v>
      </c>
      <c r="U2012" s="5">
        <v>3075</v>
      </c>
      <c r="V2012" s="5">
        <v>6241300</v>
      </c>
      <c r="W2012" s="3">
        <v>3075</v>
      </c>
      <c r="X2012" s="19">
        <f t="shared" si="197"/>
        <v>-0.16260162601626016</v>
      </c>
      <c r="AF2012" s="51">
        <f t="shared" si="199"/>
        <v>-4.2778651644082661E-3</v>
      </c>
      <c r="AG2012" s="51">
        <f t="shared" si="198"/>
        <v>6.9444222892738408E-4</v>
      </c>
    </row>
    <row r="2013" spans="1:33">
      <c r="A2013" s="12">
        <v>41060</v>
      </c>
      <c r="B2013" s="14">
        <v>8499.68</v>
      </c>
      <c r="C2013" s="14">
        <v>8542.73</v>
      </c>
      <c r="D2013" s="14">
        <v>8455.1299999999992</v>
      </c>
      <c r="E2013" s="15">
        <v>8542.73</v>
      </c>
      <c r="F2013" s="19">
        <f t="shared" si="194"/>
        <v>-1.0589120807985379</v>
      </c>
      <c r="G2013" s="19"/>
      <c r="H2013" s="19"/>
      <c r="I2013" s="19"/>
      <c r="J2013" s="19"/>
      <c r="K2013" s="19"/>
      <c r="L2013" s="19"/>
      <c r="M2013" s="19"/>
      <c r="N2013" s="51">
        <f t="shared" si="195"/>
        <v>-1.1780082444278217</v>
      </c>
      <c r="O2013" s="51">
        <f t="shared" si="196"/>
        <v>1.2441262112511955</v>
      </c>
      <c r="Q2013" s="12">
        <v>41060</v>
      </c>
      <c r="R2013" s="5">
        <v>3015</v>
      </c>
      <c r="S2013" s="5">
        <v>3040</v>
      </c>
      <c r="T2013" s="5">
        <v>2997</v>
      </c>
      <c r="U2013" s="5">
        <v>3040</v>
      </c>
      <c r="V2013" s="5">
        <v>8580400</v>
      </c>
      <c r="W2013" s="3">
        <v>3040</v>
      </c>
      <c r="X2013" s="19">
        <f t="shared" si="197"/>
        <v>-1.1513157894736841</v>
      </c>
      <c r="AF2013" s="51">
        <f t="shared" si="199"/>
        <v>-1.5250366973870471</v>
      </c>
      <c r="AG2013" s="51">
        <f t="shared" si="198"/>
        <v>1.7553904278259043</v>
      </c>
    </row>
    <row r="2014" spans="1:33">
      <c r="A2014" s="12">
        <v>41061</v>
      </c>
      <c r="B2014" s="14">
        <v>8465.4699999999993</v>
      </c>
      <c r="C2014" s="14">
        <v>8487.44</v>
      </c>
      <c r="D2014" s="14">
        <v>8422.5</v>
      </c>
      <c r="E2014" s="15">
        <v>8440.25</v>
      </c>
      <c r="F2014" s="19">
        <f t="shared" si="194"/>
        <v>-1.2141820443707185</v>
      </c>
      <c r="G2014" s="19"/>
      <c r="H2014" s="19"/>
      <c r="I2014" s="19"/>
      <c r="J2014" s="19"/>
      <c r="K2014" s="19"/>
      <c r="L2014" s="19"/>
      <c r="M2014" s="19"/>
      <c r="N2014" s="51">
        <f t="shared" si="195"/>
        <v>-1.7777035889317834</v>
      </c>
      <c r="O2014" s="51">
        <f t="shared" si="196"/>
        <v>2.1535045759709734</v>
      </c>
      <c r="Q2014" s="12">
        <v>41061</v>
      </c>
      <c r="R2014" s="5">
        <v>2982</v>
      </c>
      <c r="S2014" s="5">
        <v>3035</v>
      </c>
      <c r="T2014" s="5">
        <v>2981</v>
      </c>
      <c r="U2014" s="5">
        <v>3010</v>
      </c>
      <c r="V2014" s="5">
        <v>7847500</v>
      </c>
      <c r="W2014" s="3">
        <v>3010</v>
      </c>
      <c r="X2014" s="19">
        <f t="shared" si="197"/>
        <v>-0.99667774086378735</v>
      </c>
      <c r="AF2014" s="51">
        <f t="shared" si="199"/>
        <v>-0.98926844858377028</v>
      </c>
      <c r="AG2014" s="51">
        <f t="shared" si="198"/>
        <v>0.98571691857348342</v>
      </c>
    </row>
    <row r="2015" spans="1:33">
      <c r="A2015" s="12">
        <v>41064</v>
      </c>
      <c r="B2015" s="14">
        <v>8278.65</v>
      </c>
      <c r="C2015" s="14">
        <v>8303.35</v>
      </c>
      <c r="D2015" s="14">
        <v>8238.9599999999991</v>
      </c>
      <c r="E2015" s="15">
        <v>8295.6299999999992</v>
      </c>
      <c r="F2015" s="19">
        <f t="shared" si="194"/>
        <v>-1.7433275109907362</v>
      </c>
      <c r="G2015" s="19"/>
      <c r="H2015" s="19"/>
      <c r="I2015" s="19"/>
      <c r="J2015" s="19"/>
      <c r="K2015" s="19"/>
      <c r="L2015" s="19"/>
      <c r="M2015" s="19"/>
      <c r="N2015" s="51">
        <f t="shared" si="195"/>
        <v>-5.2729515347331493</v>
      </c>
      <c r="O2015" s="51">
        <f t="shared" si="196"/>
        <v>9.17779542237753</v>
      </c>
      <c r="Q2015" s="12">
        <v>41064</v>
      </c>
      <c r="R2015" s="5">
        <v>2926</v>
      </c>
      <c r="S2015" s="5">
        <v>2926</v>
      </c>
      <c r="T2015" s="5">
        <v>2885</v>
      </c>
      <c r="U2015" s="5">
        <v>2904</v>
      </c>
      <c r="V2015" s="5">
        <v>15691300</v>
      </c>
      <c r="W2015" s="3">
        <v>2904</v>
      </c>
      <c r="X2015" s="19">
        <f t="shared" si="197"/>
        <v>-3.6501377410468319</v>
      </c>
      <c r="AF2015" s="51">
        <f t="shared" si="199"/>
        <v>-48.62192714376333</v>
      </c>
      <c r="AG2015" s="51">
        <f t="shared" si="198"/>
        <v>177.4637104669869</v>
      </c>
    </row>
    <row r="2016" spans="1:33">
      <c r="A2016" s="12">
        <v>41065</v>
      </c>
      <c r="B2016" s="14">
        <v>8331.02</v>
      </c>
      <c r="C2016" s="14">
        <v>8388.14</v>
      </c>
      <c r="D2016" s="14">
        <v>8306.93</v>
      </c>
      <c r="E2016" s="3">
        <v>8382</v>
      </c>
      <c r="F2016" s="19">
        <f t="shared" si="194"/>
        <v>1.0304223335719493</v>
      </c>
      <c r="G2016" s="19"/>
      <c r="H2016" s="19"/>
      <c r="I2016" s="19"/>
      <c r="J2016" s="19"/>
      <c r="K2016" s="19"/>
      <c r="L2016" s="19"/>
      <c r="M2016" s="19"/>
      <c r="N2016" s="51">
        <f t="shared" si="195"/>
        <v>1.1029673361683601</v>
      </c>
      <c r="O2016" s="51">
        <f t="shared" si="196"/>
        <v>1.1395941249573172</v>
      </c>
      <c r="Q2016" s="12">
        <v>41065</v>
      </c>
      <c r="R2016" s="5">
        <v>2914</v>
      </c>
      <c r="S2016" s="5">
        <v>2930</v>
      </c>
      <c r="T2016" s="5">
        <v>2887</v>
      </c>
      <c r="U2016" s="5">
        <v>2926</v>
      </c>
      <c r="V2016" s="5">
        <v>9239900</v>
      </c>
      <c r="W2016" s="3">
        <v>2926</v>
      </c>
      <c r="X2016" s="19">
        <f t="shared" si="197"/>
        <v>0.75187969924812026</v>
      </c>
      <c r="AF2016" s="51">
        <f t="shared" si="199"/>
        <v>0.4255092875176813</v>
      </c>
      <c r="AG2016" s="51">
        <f t="shared" si="198"/>
        <v>0.32004574555765641</v>
      </c>
    </row>
    <row r="2017" spans="1:33">
      <c r="A2017" s="12">
        <v>41066</v>
      </c>
      <c r="B2017" s="14">
        <v>8428.36</v>
      </c>
      <c r="C2017" s="5">
        <v>8549</v>
      </c>
      <c r="D2017" s="14">
        <v>8412.5499999999993</v>
      </c>
      <c r="E2017" s="15">
        <v>8533.5300000000007</v>
      </c>
      <c r="F2017" s="19">
        <f t="shared" si="194"/>
        <v>1.7757012631349587</v>
      </c>
      <c r="G2017" s="19"/>
      <c r="H2017" s="19"/>
      <c r="I2017" s="19"/>
      <c r="J2017" s="19"/>
      <c r="K2017" s="19"/>
      <c r="L2017" s="19"/>
      <c r="M2017" s="19"/>
      <c r="N2017" s="51">
        <f t="shared" si="195"/>
        <v>5.6253774485688481</v>
      </c>
      <c r="O2017" s="51">
        <f t="shared" si="196"/>
        <v>10.004657458412742</v>
      </c>
      <c r="Q2017" s="12">
        <v>41066</v>
      </c>
      <c r="R2017" s="5">
        <v>2964</v>
      </c>
      <c r="S2017" s="5">
        <v>3010</v>
      </c>
      <c r="T2017" s="5">
        <v>2934</v>
      </c>
      <c r="U2017" s="5">
        <v>2999</v>
      </c>
      <c r="V2017" s="5">
        <v>9349100</v>
      </c>
      <c r="W2017" s="3">
        <v>2999</v>
      </c>
      <c r="X2017" s="19">
        <f t="shared" si="197"/>
        <v>2.4341447149049684</v>
      </c>
      <c r="AF2017" s="51">
        <f t="shared" si="199"/>
        <v>14.427215362169308</v>
      </c>
      <c r="AG2017" s="51">
        <f t="shared" si="198"/>
        <v>35.121793600493262</v>
      </c>
    </row>
    <row r="2018" spans="1:33">
      <c r="A2018" s="12">
        <v>41067</v>
      </c>
      <c r="B2018" s="14">
        <v>8639.25</v>
      </c>
      <c r="C2018" s="14">
        <v>8647.7900000000009</v>
      </c>
      <c r="D2018" s="14">
        <v>8599.64</v>
      </c>
      <c r="E2018" s="15">
        <v>8639.7199999999993</v>
      </c>
      <c r="F2018" s="19">
        <f t="shared" si="194"/>
        <v>1.2290907575708321</v>
      </c>
      <c r="G2018" s="19"/>
      <c r="H2018" s="19"/>
      <c r="I2018" s="19"/>
      <c r="J2018" s="19"/>
      <c r="K2018" s="19"/>
      <c r="L2018" s="19"/>
      <c r="M2018" s="19"/>
      <c r="N2018" s="51">
        <f t="shared" si="195"/>
        <v>1.8693942523172224</v>
      </c>
      <c r="O2018" s="51">
        <f t="shared" si="196"/>
        <v>2.3028617735408425</v>
      </c>
      <c r="Q2018" s="12">
        <v>41067</v>
      </c>
      <c r="R2018" s="5">
        <v>3050</v>
      </c>
      <c r="S2018" s="5">
        <v>3070</v>
      </c>
      <c r="T2018" s="5">
        <v>3035</v>
      </c>
      <c r="U2018" s="5">
        <v>3060</v>
      </c>
      <c r="V2018" s="5">
        <v>6067800</v>
      </c>
      <c r="W2018" s="3">
        <v>3060</v>
      </c>
      <c r="X2018" s="19">
        <f t="shared" si="197"/>
        <v>1.9934640522875815</v>
      </c>
      <c r="AF2018" s="51">
        <f t="shared" si="199"/>
        <v>7.9250176924507842</v>
      </c>
      <c r="AG2018" s="51">
        <f t="shared" si="198"/>
        <v>15.8003601855836</v>
      </c>
    </row>
    <row r="2019" spans="1:33">
      <c r="A2019" s="12">
        <v>41068</v>
      </c>
      <c r="B2019" s="14">
        <v>8609.7800000000007</v>
      </c>
      <c r="C2019" s="14">
        <v>8611.93</v>
      </c>
      <c r="D2019" s="14">
        <v>8427.2000000000007</v>
      </c>
      <c r="E2019" s="15">
        <v>8459.26</v>
      </c>
      <c r="F2019" s="19">
        <f t="shared" si="194"/>
        <v>-2.1332835259821676</v>
      </c>
      <c r="G2019" s="19"/>
      <c r="H2019" s="19"/>
      <c r="I2019" s="19"/>
      <c r="J2019" s="19"/>
      <c r="K2019" s="19"/>
      <c r="L2019" s="19"/>
      <c r="M2019" s="19"/>
      <c r="N2019" s="51">
        <f t="shared" si="195"/>
        <v>-9.6703815975274221</v>
      </c>
      <c r="O2019" s="51">
        <f t="shared" si="196"/>
        <v>20.602732121262331</v>
      </c>
      <c r="Q2019" s="12">
        <v>41068</v>
      </c>
      <c r="R2019" s="5">
        <v>3065</v>
      </c>
      <c r="S2019" s="5">
        <v>3070</v>
      </c>
      <c r="T2019" s="5">
        <v>3000</v>
      </c>
      <c r="U2019" s="5">
        <v>3020</v>
      </c>
      <c r="V2019" s="5">
        <v>10701200</v>
      </c>
      <c r="W2019" s="3">
        <v>3020</v>
      </c>
      <c r="X2019" s="19">
        <f t="shared" si="197"/>
        <v>-1.3245033112582782</v>
      </c>
      <c r="AF2019" s="51">
        <f t="shared" si="199"/>
        <v>-2.3221789928875172</v>
      </c>
      <c r="AG2019" s="51">
        <f t="shared" si="198"/>
        <v>3.0751118910948292</v>
      </c>
    </row>
    <row r="2020" spans="1:33">
      <c r="A2020" s="12">
        <v>41071</v>
      </c>
      <c r="B2020" s="14">
        <v>8612.14</v>
      </c>
      <c r="C2020" s="14">
        <v>8665.7999999999993</v>
      </c>
      <c r="D2020" s="14">
        <v>8594.58</v>
      </c>
      <c r="E2020" s="15">
        <v>8624.9</v>
      </c>
      <c r="F2020" s="19">
        <f t="shared" si="194"/>
        <v>1.9204860346206845</v>
      </c>
      <c r="G2020" s="19"/>
      <c r="H2020" s="19"/>
      <c r="I2020" s="19"/>
      <c r="J2020" s="19"/>
      <c r="K2020" s="19"/>
      <c r="L2020" s="19"/>
      <c r="M2020" s="19"/>
      <c r="N2020" s="51">
        <f t="shared" si="195"/>
        <v>7.1141265477895823</v>
      </c>
      <c r="O2020" s="51">
        <f t="shared" si="196"/>
        <v>13.682394716256743</v>
      </c>
      <c r="Q2020" s="12">
        <v>41071</v>
      </c>
      <c r="R2020" s="5">
        <v>3070</v>
      </c>
      <c r="S2020" s="5">
        <v>3100</v>
      </c>
      <c r="T2020" s="5">
        <v>3055</v>
      </c>
      <c r="U2020" s="5">
        <v>3070</v>
      </c>
      <c r="V2020" s="5">
        <v>7456600</v>
      </c>
      <c r="W2020" s="3">
        <v>3070</v>
      </c>
      <c r="X2020" s="19">
        <f t="shared" si="197"/>
        <v>1.6286644951140066</v>
      </c>
      <c r="AF2020" s="51">
        <f t="shared" si="199"/>
        <v>4.3222422001400354</v>
      </c>
      <c r="AG2020" s="51">
        <f t="shared" si="198"/>
        <v>7.0406398974057476</v>
      </c>
    </row>
    <row r="2021" spans="1:33">
      <c r="A2021" s="12">
        <v>41072</v>
      </c>
      <c r="B2021" s="14">
        <v>8478.7800000000007</v>
      </c>
      <c r="C2021" s="14">
        <v>8575.8700000000008</v>
      </c>
      <c r="D2021" s="14">
        <v>8452.5</v>
      </c>
      <c r="E2021" s="15">
        <v>8536.7199999999993</v>
      </c>
      <c r="F2021" s="19">
        <f t="shared" si="194"/>
        <v>-1.0329494231976719</v>
      </c>
      <c r="G2021" s="19"/>
      <c r="H2021" s="19"/>
      <c r="I2021" s="19"/>
      <c r="J2021" s="19"/>
      <c r="K2021" s="19"/>
      <c r="L2021" s="19"/>
      <c r="M2021" s="19"/>
      <c r="N2021" s="51">
        <f t="shared" si="195"/>
        <v>-1.0932498605852037</v>
      </c>
      <c r="O2021" s="51">
        <f t="shared" si="196"/>
        <v>1.1262269291286757</v>
      </c>
      <c r="Q2021" s="12">
        <v>41072</v>
      </c>
      <c r="R2021" s="5">
        <v>3010</v>
      </c>
      <c r="S2021" s="5">
        <v>3045</v>
      </c>
      <c r="T2021" s="5">
        <v>3000</v>
      </c>
      <c r="U2021" s="5">
        <v>3035</v>
      </c>
      <c r="V2021" s="5">
        <v>6409300</v>
      </c>
      <c r="W2021" s="3">
        <v>3035</v>
      </c>
      <c r="X2021" s="19">
        <f t="shared" si="197"/>
        <v>-1.1532125205930808</v>
      </c>
      <c r="AF2021" s="51">
        <f t="shared" si="199"/>
        <v>-1.5325881297026467</v>
      </c>
      <c r="AG2021" s="51">
        <f t="shared" si="198"/>
        <v>1.7669893964262062</v>
      </c>
    </row>
    <row r="2022" spans="1:33">
      <c r="A2022" s="12">
        <v>41073</v>
      </c>
      <c r="B2022" s="14">
        <v>8557.57</v>
      </c>
      <c r="C2022" s="14">
        <v>8615.89</v>
      </c>
      <c r="D2022" s="14">
        <v>8554.14</v>
      </c>
      <c r="E2022" s="15">
        <v>8587.84</v>
      </c>
      <c r="F2022" s="19">
        <f t="shared" si="194"/>
        <v>0.59526027499348844</v>
      </c>
      <c r="G2022" s="19"/>
      <c r="H2022" s="19"/>
      <c r="I2022" s="19"/>
      <c r="J2022" s="19"/>
      <c r="K2022" s="19"/>
      <c r="L2022" s="19"/>
      <c r="M2022" s="19"/>
      <c r="N2022" s="51">
        <f t="shared" si="195"/>
        <v>0.2138959467535736</v>
      </c>
      <c r="O2022" s="51">
        <f t="shared" si="196"/>
        <v>0.12791949608323896</v>
      </c>
      <c r="Q2022" s="12">
        <v>41073</v>
      </c>
      <c r="R2022" s="5">
        <v>3035</v>
      </c>
      <c r="S2022" s="5">
        <v>3050</v>
      </c>
      <c r="T2022" s="5">
        <v>3020</v>
      </c>
      <c r="U2022" s="5">
        <v>3050</v>
      </c>
      <c r="V2022" s="5">
        <v>4811600</v>
      </c>
      <c r="W2022" s="3">
        <v>3050</v>
      </c>
      <c r="X2022" s="19">
        <f t="shared" si="197"/>
        <v>0.49180327868852464</v>
      </c>
      <c r="AF2022" s="51">
        <f t="shared" si="199"/>
        <v>0.1191471106009865</v>
      </c>
      <c r="AG2022" s="51">
        <f t="shared" si="198"/>
        <v>5.8628846968465487E-2</v>
      </c>
    </row>
    <row r="2023" spans="1:33">
      <c r="A2023" s="12">
        <v>41074</v>
      </c>
      <c r="B2023" s="14">
        <v>8531.4</v>
      </c>
      <c r="C2023" s="14">
        <v>8592.17</v>
      </c>
      <c r="D2023" s="14">
        <v>8520.99</v>
      </c>
      <c r="E2023" s="15">
        <v>8568.89</v>
      </c>
      <c r="F2023" s="19">
        <f t="shared" si="194"/>
        <v>-0.2211488302452328</v>
      </c>
      <c r="G2023" s="19"/>
      <c r="H2023" s="19"/>
      <c r="I2023" s="19"/>
      <c r="J2023" s="19"/>
      <c r="K2023" s="19"/>
      <c r="L2023" s="19"/>
      <c r="M2023" s="19"/>
      <c r="N2023" s="51">
        <f t="shared" si="195"/>
        <v>-1.0412166692024502E-2</v>
      </c>
      <c r="O2023" s="51">
        <f t="shared" si="196"/>
        <v>2.2736388579590629E-3</v>
      </c>
      <c r="Q2023" s="12">
        <v>41074</v>
      </c>
      <c r="R2023" s="5">
        <v>3020</v>
      </c>
      <c r="S2023" s="5">
        <v>3030</v>
      </c>
      <c r="T2023" s="5">
        <v>2993</v>
      </c>
      <c r="U2023" s="5">
        <v>3015</v>
      </c>
      <c r="V2023" s="5">
        <v>5637400</v>
      </c>
      <c r="W2023" s="3">
        <v>3015</v>
      </c>
      <c r="X2023" s="19">
        <f t="shared" si="197"/>
        <v>-1.1608623548922055</v>
      </c>
      <c r="AF2023" s="51">
        <f t="shared" si="199"/>
        <v>-1.5632973386386557</v>
      </c>
      <c r="AG2023" s="51">
        <f t="shared" si="198"/>
        <v>1.8143543824123833</v>
      </c>
    </row>
    <row r="2024" spans="1:33">
      <c r="A2024" s="12">
        <v>41075</v>
      </c>
      <c r="B2024" s="14">
        <v>8608.43</v>
      </c>
      <c r="C2024" s="14">
        <v>8625.19</v>
      </c>
      <c r="D2024" s="14">
        <v>8552.75</v>
      </c>
      <c r="E2024" s="15">
        <v>8569.32</v>
      </c>
      <c r="F2024" s="19">
        <f t="shared" si="194"/>
        <v>5.0179010703333641E-3</v>
      </c>
      <c r="G2024" s="19"/>
      <c r="H2024" s="19"/>
      <c r="I2024" s="19"/>
      <c r="J2024" s="19"/>
      <c r="K2024" s="19"/>
      <c r="L2024" s="19"/>
      <c r="M2024" s="19"/>
      <c r="N2024" s="51">
        <f t="shared" si="195"/>
        <v>4.7511226118109201E-7</v>
      </c>
      <c r="O2024" s="51">
        <f t="shared" si="196"/>
        <v>3.7073334624966643E-9</v>
      </c>
      <c r="Q2024" s="12">
        <v>41075</v>
      </c>
      <c r="R2024" s="5">
        <v>3020</v>
      </c>
      <c r="S2024" s="5">
        <v>3025</v>
      </c>
      <c r="T2024" s="5">
        <v>2996</v>
      </c>
      <c r="U2024" s="5">
        <v>2996</v>
      </c>
      <c r="V2024" s="5">
        <v>5863700</v>
      </c>
      <c r="W2024" s="3">
        <v>2996</v>
      </c>
      <c r="X2024" s="19">
        <f t="shared" si="197"/>
        <v>-0.63417890520694253</v>
      </c>
      <c r="AF2024" s="51">
        <f t="shared" si="199"/>
        <v>-0.25473292635052985</v>
      </c>
      <c r="AG2024" s="51">
        <f t="shared" si="198"/>
        <v>0.16147803144754722</v>
      </c>
    </row>
    <row r="2025" spans="1:33">
      <c r="A2025" s="12">
        <v>41078</v>
      </c>
      <c r="B2025" s="14">
        <v>8723.5499999999993</v>
      </c>
      <c r="C2025" s="14">
        <v>8766.56</v>
      </c>
      <c r="D2025" s="14">
        <v>8711.49</v>
      </c>
      <c r="E2025" s="15">
        <v>8721.02</v>
      </c>
      <c r="F2025" s="19">
        <f t="shared" si="194"/>
        <v>1.7394754283329328</v>
      </c>
      <c r="G2025" s="19"/>
      <c r="H2025" s="19"/>
      <c r="I2025" s="19"/>
      <c r="J2025" s="19"/>
      <c r="K2025" s="19"/>
      <c r="L2025" s="19"/>
      <c r="M2025" s="19"/>
      <c r="N2025" s="51">
        <f t="shared" si="195"/>
        <v>5.2885832253888028</v>
      </c>
      <c r="O2025" s="51">
        <f t="shared" si="196"/>
        <v>9.2140901603749636</v>
      </c>
      <c r="Q2025" s="12">
        <v>41078</v>
      </c>
      <c r="R2025" s="5">
        <v>3080</v>
      </c>
      <c r="S2025" s="5">
        <v>3095</v>
      </c>
      <c r="T2025" s="5">
        <v>3050</v>
      </c>
      <c r="U2025" s="5">
        <v>3055</v>
      </c>
      <c r="V2025" s="5">
        <v>5852000</v>
      </c>
      <c r="W2025" s="3">
        <v>3055</v>
      </c>
      <c r="X2025" s="19">
        <f t="shared" si="197"/>
        <v>1.9312602291325693</v>
      </c>
      <c r="AF2025" s="51">
        <f t="shared" si="199"/>
        <v>7.2061457644942086</v>
      </c>
      <c r="AG2025" s="51">
        <f t="shared" si="198"/>
        <v>13.918872509951811</v>
      </c>
    </row>
    <row r="2026" spans="1:33">
      <c r="A2026" s="12">
        <v>41079</v>
      </c>
      <c r="B2026" s="14">
        <v>8692.82</v>
      </c>
      <c r="C2026" s="14">
        <v>8712.86</v>
      </c>
      <c r="D2026" s="14">
        <v>8630.66</v>
      </c>
      <c r="E2026" s="15">
        <v>8655.8700000000008</v>
      </c>
      <c r="F2026" s="19">
        <f t="shared" si="194"/>
        <v>-0.75266842038985837</v>
      </c>
      <c r="G2026" s="19"/>
      <c r="H2026" s="19"/>
      <c r="I2026" s="19"/>
      <c r="J2026" s="19"/>
      <c r="K2026" s="19"/>
      <c r="L2026" s="19"/>
      <c r="M2026" s="19"/>
      <c r="N2026" s="51">
        <f t="shared" si="195"/>
        <v>-0.42167802023722867</v>
      </c>
      <c r="O2026" s="51">
        <f t="shared" si="196"/>
        <v>0.31620928556762029</v>
      </c>
      <c r="Q2026" s="12">
        <v>41079</v>
      </c>
      <c r="R2026" s="5">
        <v>3040</v>
      </c>
      <c r="S2026" s="5">
        <v>3040</v>
      </c>
      <c r="T2026" s="5">
        <v>3005</v>
      </c>
      <c r="U2026" s="5">
        <v>3015</v>
      </c>
      <c r="V2026" s="5">
        <v>4806800</v>
      </c>
      <c r="W2026" s="3">
        <v>3015</v>
      </c>
      <c r="X2026" s="19">
        <f t="shared" si="197"/>
        <v>-1.3266998341625207</v>
      </c>
      <c r="AF2026" s="51">
        <f t="shared" si="199"/>
        <v>-2.3337536363397855</v>
      </c>
      <c r="AG2026" s="51">
        <f t="shared" si="198"/>
        <v>3.0955655883255497</v>
      </c>
    </row>
    <row r="2027" spans="1:33">
      <c r="A2027" s="12">
        <v>41080</v>
      </c>
      <c r="B2027" s="14">
        <v>8739.1</v>
      </c>
      <c r="C2027" s="14">
        <v>8770.41</v>
      </c>
      <c r="D2027" s="14">
        <v>8711.2199999999993</v>
      </c>
      <c r="E2027" s="15">
        <v>8752.31</v>
      </c>
      <c r="F2027" s="19">
        <f t="shared" si="194"/>
        <v>1.1018805321109364</v>
      </c>
      <c r="G2027" s="19"/>
      <c r="H2027" s="19"/>
      <c r="I2027" s="19"/>
      <c r="J2027" s="19"/>
      <c r="K2027" s="19"/>
      <c r="L2027" s="19"/>
      <c r="M2027" s="19"/>
      <c r="N2027" s="51">
        <f t="shared" si="195"/>
        <v>1.3480084273443114</v>
      </c>
      <c r="O2027" s="51">
        <f t="shared" si="196"/>
        <v>1.4890986722180908</v>
      </c>
      <c r="Q2027" s="12">
        <v>41080</v>
      </c>
      <c r="R2027" s="5">
        <v>3040</v>
      </c>
      <c r="S2027" s="5">
        <v>3060</v>
      </c>
      <c r="T2027" s="5">
        <v>3030</v>
      </c>
      <c r="U2027" s="5">
        <v>3050</v>
      </c>
      <c r="V2027" s="5">
        <v>6394100</v>
      </c>
      <c r="W2027" s="3">
        <v>3050</v>
      </c>
      <c r="X2027" s="19">
        <f t="shared" si="197"/>
        <v>1.1475409836065573</v>
      </c>
      <c r="AF2027" s="51">
        <f t="shared" si="199"/>
        <v>1.5121978944927066</v>
      </c>
      <c r="AG2027" s="51">
        <f t="shared" si="198"/>
        <v>1.7357140224539473</v>
      </c>
    </row>
    <row r="2028" spans="1:33">
      <c r="A2028" s="12">
        <v>41081</v>
      </c>
      <c r="B2028" s="14">
        <v>8794.0300000000007</v>
      </c>
      <c r="C2028" s="14">
        <v>8859.0400000000009</v>
      </c>
      <c r="D2028" s="14">
        <v>8790.86</v>
      </c>
      <c r="E2028" s="15">
        <v>8824.07</v>
      </c>
      <c r="F2028" s="19">
        <f t="shared" si="194"/>
        <v>0.81323017609788018</v>
      </c>
      <c r="G2028" s="19"/>
      <c r="H2028" s="19"/>
      <c r="I2028" s="19"/>
      <c r="J2028" s="19"/>
      <c r="K2028" s="19"/>
      <c r="L2028" s="19"/>
      <c r="M2028" s="19"/>
      <c r="N2028" s="51">
        <f t="shared" si="195"/>
        <v>0.54336914607760156</v>
      </c>
      <c r="O2028" s="51">
        <f t="shared" si="196"/>
        <v>0.44339756033395028</v>
      </c>
      <c r="Q2028" s="12">
        <v>41081</v>
      </c>
      <c r="R2028" s="5">
        <v>3060</v>
      </c>
      <c r="S2028" s="5">
        <v>3100</v>
      </c>
      <c r="T2028" s="5">
        <v>3060</v>
      </c>
      <c r="U2028" s="5">
        <v>3085</v>
      </c>
      <c r="V2028" s="5">
        <v>10516900</v>
      </c>
      <c r="W2028" s="3">
        <v>3085</v>
      </c>
      <c r="X2028" s="19">
        <f t="shared" si="197"/>
        <v>1.1345218800648298</v>
      </c>
      <c r="AF2028" s="51">
        <f t="shared" si="199"/>
        <v>1.4613226987374852</v>
      </c>
      <c r="AG2028" s="51">
        <f t="shared" si="198"/>
        <v>1.658293914489918</v>
      </c>
    </row>
    <row r="2029" spans="1:33">
      <c r="A2029" s="12">
        <v>41082</v>
      </c>
      <c r="B2029" s="14">
        <v>8733.5</v>
      </c>
      <c r="C2029" s="14">
        <v>8830.34</v>
      </c>
      <c r="D2029" s="14">
        <v>8731.7900000000009</v>
      </c>
      <c r="E2029" s="15">
        <v>8798.35</v>
      </c>
      <c r="F2029" s="19">
        <f t="shared" si="194"/>
        <v>-0.29232753868622346</v>
      </c>
      <c r="G2029" s="19"/>
      <c r="H2029" s="19"/>
      <c r="I2029" s="19"/>
      <c r="J2029" s="19"/>
      <c r="K2029" s="19"/>
      <c r="L2029" s="19"/>
      <c r="M2029" s="19"/>
      <c r="N2029" s="51">
        <f t="shared" si="195"/>
        <v>-2.427372240113787E-2</v>
      </c>
      <c r="O2029" s="51">
        <f t="shared" si="196"/>
        <v>7.0282711461451463E-3</v>
      </c>
      <c r="Q2029" s="12">
        <v>41082</v>
      </c>
      <c r="R2029" s="5">
        <v>3070</v>
      </c>
      <c r="S2029" s="5">
        <v>3100</v>
      </c>
      <c r="T2029" s="5">
        <v>3060</v>
      </c>
      <c r="U2029" s="5">
        <v>3085</v>
      </c>
      <c r="V2029" s="5">
        <v>5894600</v>
      </c>
      <c r="W2029" s="3">
        <v>3085</v>
      </c>
      <c r="X2029" s="19">
        <f t="shared" si="197"/>
        <v>0</v>
      </c>
      <c r="AF2029" s="51">
        <f t="shared" si="199"/>
        <v>1.9205286566845341E-11</v>
      </c>
      <c r="AG2029" s="51">
        <f t="shared" si="198"/>
        <v>5.1431326109964725E-15</v>
      </c>
    </row>
    <row r="2030" spans="1:33">
      <c r="A2030" s="12">
        <v>41085</v>
      </c>
      <c r="B2030" s="14">
        <v>8837.83</v>
      </c>
      <c r="C2030" s="14">
        <v>8837.83</v>
      </c>
      <c r="D2030" s="14">
        <v>8726.4</v>
      </c>
      <c r="E2030" s="15">
        <v>8734.6200000000008</v>
      </c>
      <c r="F2030" s="19">
        <f t="shared" si="194"/>
        <v>-0.72962533000862728</v>
      </c>
      <c r="G2030" s="19"/>
      <c r="H2030" s="19"/>
      <c r="I2030" s="19"/>
      <c r="J2030" s="19"/>
      <c r="K2030" s="19"/>
      <c r="L2030" s="19"/>
      <c r="M2030" s="19"/>
      <c r="N2030" s="51">
        <f t="shared" si="195"/>
        <v>-0.3839872027682989</v>
      </c>
      <c r="O2030" s="51">
        <f t="shared" si="196"/>
        <v>0.27909732093416717</v>
      </c>
      <c r="Q2030" s="12">
        <v>41085</v>
      </c>
      <c r="R2030" s="5">
        <v>3120</v>
      </c>
      <c r="S2030" s="5">
        <v>3125</v>
      </c>
      <c r="T2030" s="5">
        <v>3060</v>
      </c>
      <c r="U2030" s="5">
        <v>3080</v>
      </c>
      <c r="V2030" s="5">
        <v>5961000</v>
      </c>
      <c r="W2030" s="3">
        <v>3080</v>
      </c>
      <c r="X2030" s="19">
        <f t="shared" si="197"/>
        <v>-0.16233766233766234</v>
      </c>
      <c r="AF2030" s="51">
        <f t="shared" si="199"/>
        <v>-4.2570309509228675E-3</v>
      </c>
      <c r="AG2030" s="51">
        <f t="shared" si="198"/>
        <v>6.8993642974375961E-4</v>
      </c>
    </row>
    <row r="2031" spans="1:33">
      <c r="A2031" s="12">
        <v>41086</v>
      </c>
      <c r="B2031" s="14">
        <v>8671.61</v>
      </c>
      <c r="C2031" s="14">
        <v>8712.68</v>
      </c>
      <c r="D2031" s="14">
        <v>8619.36</v>
      </c>
      <c r="E2031" s="15">
        <v>8663.99</v>
      </c>
      <c r="F2031" s="19">
        <f t="shared" si="194"/>
        <v>-0.81521331395813035</v>
      </c>
      <c r="G2031" s="19"/>
      <c r="H2031" s="19"/>
      <c r="I2031" s="19"/>
      <c r="J2031" s="19"/>
      <c r="K2031" s="19"/>
      <c r="L2031" s="19"/>
      <c r="M2031" s="19"/>
      <c r="N2031" s="51">
        <f t="shared" si="195"/>
        <v>-0.53623466239055639</v>
      </c>
      <c r="O2031" s="51">
        <f t="shared" si="196"/>
        <v>0.43565213293425853</v>
      </c>
      <c r="Q2031" s="12">
        <v>41086</v>
      </c>
      <c r="R2031" s="5">
        <v>3035</v>
      </c>
      <c r="S2031" s="5">
        <v>3050</v>
      </c>
      <c r="T2031" s="5">
        <v>3010</v>
      </c>
      <c r="U2031" s="5">
        <v>3045</v>
      </c>
      <c r="V2031" s="5">
        <v>8012900</v>
      </c>
      <c r="W2031" s="3">
        <v>3045</v>
      </c>
      <c r="X2031" s="19">
        <f t="shared" si="197"/>
        <v>-1.1494252873563218</v>
      </c>
      <c r="AF2031" s="51">
        <f t="shared" si="199"/>
        <v>-1.5175347882904688</v>
      </c>
      <c r="AG2031" s="51">
        <f t="shared" si="198"/>
        <v>1.7438864676957915</v>
      </c>
    </row>
    <row r="2032" spans="1:33">
      <c r="A2032" s="12">
        <v>41087</v>
      </c>
      <c r="B2032" s="14">
        <v>8677.76</v>
      </c>
      <c r="C2032" s="14">
        <v>8730.49</v>
      </c>
      <c r="D2032" s="14">
        <v>8641.52</v>
      </c>
      <c r="E2032" s="15">
        <v>8730.49</v>
      </c>
      <c r="F2032" s="19">
        <f t="shared" si="194"/>
        <v>0.76169836973640659</v>
      </c>
      <c r="G2032" s="19"/>
      <c r="H2032" s="19"/>
      <c r="I2032" s="19"/>
      <c r="J2032" s="19"/>
      <c r="K2032" s="19"/>
      <c r="L2032" s="19"/>
      <c r="M2032" s="19"/>
      <c r="N2032" s="51">
        <f t="shared" si="195"/>
        <v>0.44679099592129312</v>
      </c>
      <c r="O2032" s="51">
        <f t="shared" si="196"/>
        <v>0.34156436088255265</v>
      </c>
      <c r="Q2032" s="12">
        <v>41087</v>
      </c>
      <c r="R2032" s="5">
        <v>3045</v>
      </c>
      <c r="S2032" s="5">
        <v>3045</v>
      </c>
      <c r="T2032" s="5">
        <v>3005</v>
      </c>
      <c r="U2032" s="5">
        <v>3030</v>
      </c>
      <c r="V2032" s="5">
        <v>4773100</v>
      </c>
      <c r="W2032" s="3">
        <v>3030</v>
      </c>
      <c r="X2032" s="19">
        <f t="shared" si="197"/>
        <v>-0.49504950495049505</v>
      </c>
      <c r="AF2032" s="51">
        <f t="shared" si="199"/>
        <v>-0.12112698416977477</v>
      </c>
      <c r="AG2032" s="51">
        <f t="shared" si="198"/>
        <v>5.9931416015062113E-2</v>
      </c>
    </row>
    <row r="2033" spans="1:33">
      <c r="A2033" s="12">
        <v>41088</v>
      </c>
      <c r="B2033" s="14">
        <v>8816.07</v>
      </c>
      <c r="C2033" s="14">
        <v>8881.44</v>
      </c>
      <c r="D2033" s="14">
        <v>8805.65</v>
      </c>
      <c r="E2033" s="15">
        <v>8874.11</v>
      </c>
      <c r="F2033" s="19">
        <f t="shared" si="194"/>
        <v>1.6184158186004094</v>
      </c>
      <c r="G2033" s="19"/>
      <c r="H2033" s="19"/>
      <c r="I2033" s="19"/>
      <c r="J2033" s="19"/>
      <c r="K2033" s="19"/>
      <c r="L2033" s="19"/>
      <c r="M2033" s="19"/>
      <c r="N2033" s="51">
        <f t="shared" si="195"/>
        <v>4.2609906139092324</v>
      </c>
      <c r="O2033" s="51">
        <f t="shared" si="196"/>
        <v>6.9079221842261349</v>
      </c>
      <c r="Q2033" s="12">
        <v>41088</v>
      </c>
      <c r="R2033" s="5">
        <v>3055</v>
      </c>
      <c r="S2033" s="5">
        <v>3120</v>
      </c>
      <c r="T2033" s="5">
        <v>3050</v>
      </c>
      <c r="U2033" s="5">
        <v>3110</v>
      </c>
      <c r="V2033" s="5">
        <v>6866900</v>
      </c>
      <c r="W2033" s="3">
        <v>3110</v>
      </c>
      <c r="X2033" s="19">
        <f t="shared" si="197"/>
        <v>2.572347266881029</v>
      </c>
      <c r="AF2033" s="51">
        <f t="shared" si="199"/>
        <v>17.026462464431656</v>
      </c>
      <c r="AG2033" s="51">
        <f t="shared" si="198"/>
        <v>43.802533833442816</v>
      </c>
    </row>
    <row r="2034" spans="1:33">
      <c r="A2034" s="12">
        <v>41089</v>
      </c>
      <c r="B2034" s="14">
        <v>8811.4599999999991</v>
      </c>
      <c r="C2034" s="14">
        <v>9044.0400000000009</v>
      </c>
      <c r="D2034" s="14">
        <v>8803.33</v>
      </c>
      <c r="E2034" s="15">
        <v>9006.7800000000007</v>
      </c>
      <c r="F2034" s="19">
        <f t="shared" si="194"/>
        <v>1.4730014500187643</v>
      </c>
      <c r="G2034" s="19"/>
      <c r="H2034" s="19"/>
      <c r="I2034" s="19"/>
      <c r="J2034" s="19"/>
      <c r="K2034" s="19"/>
      <c r="L2034" s="19"/>
      <c r="M2034" s="19"/>
      <c r="N2034" s="51">
        <f t="shared" si="195"/>
        <v>3.2141837665098776</v>
      </c>
      <c r="O2034" s="51">
        <f t="shared" si="196"/>
        <v>4.7434493882517597</v>
      </c>
      <c r="Q2034" s="12">
        <v>41089</v>
      </c>
      <c r="R2034" s="5">
        <v>3110</v>
      </c>
      <c r="S2034" s="5">
        <v>3220</v>
      </c>
      <c r="T2034" s="5">
        <v>3100</v>
      </c>
      <c r="U2034" s="5">
        <v>3190</v>
      </c>
      <c r="V2034" s="5">
        <v>9557700</v>
      </c>
      <c r="W2034" s="3">
        <v>3190</v>
      </c>
      <c r="X2034" s="19">
        <f t="shared" si="197"/>
        <v>2.507836990595611</v>
      </c>
      <c r="AF2034" s="51">
        <f t="shared" si="199"/>
        <v>15.777457970899102</v>
      </c>
      <c r="AG2034" s="51">
        <f t="shared" si="198"/>
        <v>39.571517884799619</v>
      </c>
    </row>
    <row r="2035" spans="1:33">
      <c r="A2035" s="12">
        <v>41092</v>
      </c>
      <c r="B2035" s="14">
        <v>9103.7900000000009</v>
      </c>
      <c r="C2035" s="14">
        <v>9103.7900000000009</v>
      </c>
      <c r="D2035" s="14">
        <v>9003.48</v>
      </c>
      <c r="E2035" s="15">
        <v>9003.48</v>
      </c>
      <c r="F2035" s="19">
        <f t="shared" si="194"/>
        <v>-3.6652494368856169E-2</v>
      </c>
      <c r="G2035" s="19"/>
      <c r="H2035" s="19"/>
      <c r="I2035" s="19"/>
      <c r="J2035" s="19"/>
      <c r="K2035" s="19"/>
      <c r="L2035" s="19"/>
      <c r="M2035" s="19"/>
      <c r="N2035" s="51">
        <f t="shared" si="195"/>
        <v>-3.8845683318738586E-5</v>
      </c>
      <c r="O2035" s="51">
        <f t="shared" si="196"/>
        <v>1.3155994617669172E-6</v>
      </c>
      <c r="Q2035" s="12">
        <v>41092</v>
      </c>
      <c r="R2035" s="5">
        <v>3230</v>
      </c>
      <c r="S2035" s="5">
        <v>3235</v>
      </c>
      <c r="T2035" s="5">
        <v>3170</v>
      </c>
      <c r="U2035" s="5">
        <v>3175</v>
      </c>
      <c r="V2035" s="5">
        <v>5323200</v>
      </c>
      <c r="W2035" s="3">
        <v>3175</v>
      </c>
      <c r="X2035" s="19">
        <f t="shared" si="197"/>
        <v>-0.47244094488188976</v>
      </c>
      <c r="AF2035" s="51">
        <f t="shared" si="199"/>
        <v>-0.10526981368586741</v>
      </c>
      <c r="AG2035" s="51">
        <f t="shared" si="198"/>
        <v>4.9705579225603598E-2</v>
      </c>
    </row>
    <row r="2036" spans="1:33">
      <c r="A2036" s="12">
        <v>41093</v>
      </c>
      <c r="B2036" s="14">
        <v>9013.65</v>
      </c>
      <c r="C2036" s="14">
        <v>9082.39</v>
      </c>
      <c r="D2036" s="14">
        <v>9012.86</v>
      </c>
      <c r="E2036" s="15">
        <v>9066.59</v>
      </c>
      <c r="F2036" s="19">
        <f t="shared" si="194"/>
        <v>0.69607206237406327</v>
      </c>
      <c r="G2036" s="19"/>
      <c r="H2036" s="19"/>
      <c r="I2036" s="19"/>
      <c r="J2036" s="19"/>
      <c r="K2036" s="19"/>
      <c r="L2036" s="19"/>
      <c r="M2036" s="19"/>
      <c r="N2036" s="51">
        <f t="shared" si="195"/>
        <v>0.3413228685841026</v>
      </c>
      <c r="O2036" s="51">
        <f t="shared" si="196"/>
        <v>0.23853595436662264</v>
      </c>
      <c r="Q2036" s="12">
        <v>41093</v>
      </c>
      <c r="R2036" s="5">
        <v>3185</v>
      </c>
      <c r="S2036" s="5">
        <v>3220</v>
      </c>
      <c r="T2036" s="5">
        <v>3180</v>
      </c>
      <c r="U2036" s="5">
        <v>3220</v>
      </c>
      <c r="V2036" s="5">
        <v>4257100</v>
      </c>
      <c r="W2036" s="3">
        <v>3220</v>
      </c>
      <c r="X2036" s="19">
        <f t="shared" si="197"/>
        <v>1.3975155279503106</v>
      </c>
      <c r="AF2036" s="51">
        <f t="shared" si="199"/>
        <v>2.7309865815591747</v>
      </c>
      <c r="AG2036" s="51">
        <f t="shared" si="198"/>
        <v>3.8173275064261234</v>
      </c>
    </row>
    <row r="2037" spans="1:33">
      <c r="A2037" s="12">
        <v>41094</v>
      </c>
      <c r="B2037" s="14">
        <v>9119.69</v>
      </c>
      <c r="C2037" s="14">
        <v>9136.02</v>
      </c>
      <c r="D2037" s="14">
        <v>9095.31</v>
      </c>
      <c r="E2037" s="15">
        <v>9104.17</v>
      </c>
      <c r="F2037" s="19">
        <f t="shared" si="194"/>
        <v>0.41277788090512291</v>
      </c>
      <c r="G2037" s="19"/>
      <c r="H2037" s="19"/>
      <c r="I2037" s="19"/>
      <c r="J2037" s="19"/>
      <c r="K2037" s="19"/>
      <c r="L2037" s="19"/>
      <c r="M2037" s="19"/>
      <c r="N2037" s="51">
        <f t="shared" si="195"/>
        <v>7.1764682809228028E-2</v>
      </c>
      <c r="O2037" s="51">
        <f t="shared" si="196"/>
        <v>2.9822750342419272E-2</v>
      </c>
      <c r="Q2037" s="12">
        <v>41094</v>
      </c>
      <c r="R2037" s="5">
        <v>3225</v>
      </c>
      <c r="S2037" s="5">
        <v>3240</v>
      </c>
      <c r="T2037" s="5">
        <v>3200</v>
      </c>
      <c r="U2037" s="5">
        <v>3215</v>
      </c>
      <c r="V2037" s="5">
        <v>4952000</v>
      </c>
      <c r="W2037" s="3">
        <v>3215</v>
      </c>
      <c r="X2037" s="19">
        <f t="shared" si="197"/>
        <v>-0.15552099533437014</v>
      </c>
      <c r="AF2037" s="51">
        <f t="shared" si="199"/>
        <v>-3.7421540425162021E-3</v>
      </c>
      <c r="AG2037" s="51">
        <f t="shared" si="198"/>
        <v>5.8098138093827284E-4</v>
      </c>
    </row>
    <row r="2038" spans="1:33">
      <c r="A2038" s="12">
        <v>41095</v>
      </c>
      <c r="B2038" s="14">
        <v>9078.4599999999991</v>
      </c>
      <c r="C2038" s="14">
        <v>9130.5400000000009</v>
      </c>
      <c r="D2038" s="14">
        <v>9069.01</v>
      </c>
      <c r="E2038" s="15">
        <v>9079.7999999999993</v>
      </c>
      <c r="F2038" s="19">
        <f t="shared" si="194"/>
        <v>-0.26839798233442147</v>
      </c>
      <c r="G2038" s="19"/>
      <c r="H2038" s="19"/>
      <c r="I2038" s="19"/>
      <c r="J2038" s="19"/>
      <c r="K2038" s="19"/>
      <c r="L2038" s="19"/>
      <c r="M2038" s="19"/>
      <c r="N2038" s="51">
        <f t="shared" si="195"/>
        <v>-1.8739028591426128E-2</v>
      </c>
      <c r="O2038" s="51">
        <f t="shared" si="196"/>
        <v>4.9773261349852745E-3</v>
      </c>
      <c r="Q2038" s="12">
        <v>41095</v>
      </c>
      <c r="R2038" s="5">
        <v>3200</v>
      </c>
      <c r="S2038" s="5">
        <v>3230</v>
      </c>
      <c r="T2038" s="5">
        <v>3200</v>
      </c>
      <c r="U2038" s="5">
        <v>3225</v>
      </c>
      <c r="V2038" s="5">
        <v>3699100</v>
      </c>
      <c r="W2038" s="3">
        <v>3225</v>
      </c>
      <c r="X2038" s="19">
        <f t="shared" si="197"/>
        <v>0.31007751937984496</v>
      </c>
      <c r="AF2038" s="51">
        <f t="shared" si="199"/>
        <v>2.9890665867764982E-2</v>
      </c>
      <c r="AG2038" s="51">
        <f t="shared" si="198"/>
        <v>9.2764281780787165E-3</v>
      </c>
    </row>
    <row r="2039" spans="1:33">
      <c r="A2039" s="12">
        <v>41096</v>
      </c>
      <c r="B2039" s="14">
        <v>9052.7000000000007</v>
      </c>
      <c r="C2039" s="14">
        <v>9082.0400000000009</v>
      </c>
      <c r="D2039" s="14">
        <v>8977.35</v>
      </c>
      <c r="E2039" s="15">
        <v>9020.75</v>
      </c>
      <c r="F2039" s="19">
        <f t="shared" si="194"/>
        <v>-0.65460189008673642</v>
      </c>
      <c r="G2039" s="19"/>
      <c r="H2039" s="19"/>
      <c r="I2039" s="19"/>
      <c r="J2039" s="19"/>
      <c r="K2039" s="19"/>
      <c r="L2039" s="19"/>
      <c r="M2039" s="19"/>
      <c r="N2039" s="51">
        <f t="shared" si="195"/>
        <v>-0.27693413805434147</v>
      </c>
      <c r="O2039" s="51">
        <f t="shared" si="196"/>
        <v>0.18051030229148451</v>
      </c>
      <c r="Q2039" s="12">
        <v>41096</v>
      </c>
      <c r="R2039" s="5">
        <v>3225</v>
      </c>
      <c r="S2039" s="5">
        <v>3260</v>
      </c>
      <c r="T2039" s="5">
        <v>3195</v>
      </c>
      <c r="U2039" s="5">
        <v>3215</v>
      </c>
      <c r="V2039" s="5">
        <v>6194800</v>
      </c>
      <c r="W2039" s="3">
        <v>3215</v>
      </c>
      <c r="X2039" s="19">
        <f t="shared" si="197"/>
        <v>-0.31104199066874028</v>
      </c>
      <c r="AF2039" s="51">
        <f t="shared" si="199"/>
        <v>-3.0014757699741296E-2</v>
      </c>
      <c r="AG2039" s="51">
        <f t="shared" si="198"/>
        <v>9.3278120996631662E-3</v>
      </c>
    </row>
    <row r="2040" spans="1:33">
      <c r="A2040" s="12">
        <v>41099</v>
      </c>
      <c r="B2040" s="14">
        <v>8922.99</v>
      </c>
      <c r="C2040" s="14">
        <v>8954.44</v>
      </c>
      <c r="D2040" s="14">
        <v>8892.17</v>
      </c>
      <c r="E2040" s="15">
        <v>8896.8799999999992</v>
      </c>
      <c r="F2040" s="19">
        <f t="shared" si="194"/>
        <v>-1.3922858350343132</v>
      </c>
      <c r="G2040" s="19"/>
      <c r="H2040" s="19"/>
      <c r="I2040" s="19"/>
      <c r="J2040" s="19"/>
      <c r="K2040" s="19"/>
      <c r="L2040" s="19"/>
      <c r="M2040" s="19"/>
      <c r="N2040" s="51">
        <f t="shared" si="195"/>
        <v>-2.6827257599213645</v>
      </c>
      <c r="O2040" s="51">
        <f t="shared" si="196"/>
        <v>3.7276492347310159</v>
      </c>
      <c r="Q2040" s="12">
        <v>41099</v>
      </c>
      <c r="R2040" s="5">
        <v>3170</v>
      </c>
      <c r="S2040" s="5">
        <v>3175</v>
      </c>
      <c r="T2040" s="5">
        <v>3145</v>
      </c>
      <c r="U2040" s="5">
        <v>3155</v>
      </c>
      <c r="V2040" s="5">
        <v>3931100</v>
      </c>
      <c r="W2040" s="3">
        <v>3155</v>
      </c>
      <c r="X2040" s="19">
        <f t="shared" si="197"/>
        <v>-1.9017432646592711</v>
      </c>
      <c r="AF2040" s="51">
        <f t="shared" si="199"/>
        <v>-6.8749917187089755</v>
      </c>
      <c r="AG2040" s="51">
        <f t="shared" si="198"/>
        <v>13.072628088300778</v>
      </c>
    </row>
    <row r="2041" spans="1:33">
      <c r="A2041" s="12">
        <v>41100</v>
      </c>
      <c r="B2041" s="14">
        <v>8922.0300000000007</v>
      </c>
      <c r="C2041" s="14">
        <v>8966.99</v>
      </c>
      <c r="D2041" s="14">
        <v>8855.93</v>
      </c>
      <c r="E2041" s="15">
        <v>8857.73</v>
      </c>
      <c r="F2041" s="19">
        <f t="shared" si="194"/>
        <v>-0.44198682958274454</v>
      </c>
      <c r="G2041" s="19"/>
      <c r="H2041" s="19"/>
      <c r="I2041" s="19"/>
      <c r="J2041" s="19"/>
      <c r="K2041" s="19"/>
      <c r="L2041" s="19"/>
      <c r="M2041" s="19"/>
      <c r="N2041" s="51">
        <f t="shared" si="195"/>
        <v>-8.4721166231920358E-2</v>
      </c>
      <c r="O2041" s="51">
        <f t="shared" si="196"/>
        <v>3.7209677038715375E-2</v>
      </c>
      <c r="Q2041" s="12">
        <v>41100</v>
      </c>
      <c r="R2041" s="5">
        <v>3150</v>
      </c>
      <c r="S2041" s="5">
        <v>3170</v>
      </c>
      <c r="T2041" s="5">
        <v>3095</v>
      </c>
      <c r="U2041" s="5">
        <v>3095</v>
      </c>
      <c r="V2041" s="5">
        <v>5137000</v>
      </c>
      <c r="W2041" s="3">
        <v>3095</v>
      </c>
      <c r="X2041" s="19">
        <f t="shared" si="197"/>
        <v>-1.938610662358643</v>
      </c>
      <c r="AF2041" s="51">
        <f t="shared" si="199"/>
        <v>-7.2826895934141325</v>
      </c>
      <c r="AG2041" s="51">
        <f t="shared" si="198"/>
        <v>14.116349408523455</v>
      </c>
    </row>
    <row r="2042" spans="1:33">
      <c r="A2042" s="12">
        <v>41101</v>
      </c>
      <c r="B2042" s="14">
        <v>8819.0400000000009</v>
      </c>
      <c r="C2042" s="5">
        <v>8851</v>
      </c>
      <c r="D2042" s="14">
        <v>8797.73</v>
      </c>
      <c r="E2042" s="3">
        <v>8851</v>
      </c>
      <c r="F2042" s="19">
        <f t="shared" si="194"/>
        <v>-7.6036606033211648E-2</v>
      </c>
      <c r="G2042" s="19"/>
      <c r="H2042" s="19"/>
      <c r="I2042" s="19"/>
      <c r="J2042" s="19"/>
      <c r="K2042" s="19"/>
      <c r="L2042" s="19"/>
      <c r="M2042" s="19"/>
      <c r="N2042" s="51">
        <f t="shared" si="195"/>
        <v>-3.930506122521885E-4</v>
      </c>
      <c r="O2042" s="51">
        <f t="shared" si="196"/>
        <v>2.8791522838374848E-5</v>
      </c>
      <c r="Q2042" s="12">
        <v>41101</v>
      </c>
      <c r="R2042" s="5">
        <v>3085</v>
      </c>
      <c r="S2042" s="5">
        <v>3105</v>
      </c>
      <c r="T2042" s="5">
        <v>3060</v>
      </c>
      <c r="U2042" s="5">
        <v>3080</v>
      </c>
      <c r="V2042" s="5">
        <v>4281000</v>
      </c>
      <c r="W2042" s="3">
        <v>3080</v>
      </c>
      <c r="X2042" s="19">
        <f t="shared" si="197"/>
        <v>-0.48701298701298701</v>
      </c>
      <c r="AF2042" s="51">
        <f t="shared" si="199"/>
        <v>-0.11532009821797978</v>
      </c>
      <c r="AG2042" s="51">
        <f t="shared" si="198"/>
        <v>5.6131503032454705E-2</v>
      </c>
    </row>
    <row r="2043" spans="1:33">
      <c r="A2043" s="12">
        <v>41102</v>
      </c>
      <c r="B2043" s="14">
        <v>8859.39</v>
      </c>
      <c r="C2043" s="14">
        <v>8862.7999999999993</v>
      </c>
      <c r="D2043" s="14">
        <v>8709.75</v>
      </c>
      <c r="E2043" s="15">
        <v>8720.01</v>
      </c>
      <c r="F2043" s="19">
        <f t="shared" si="194"/>
        <v>-1.5021771764023182</v>
      </c>
      <c r="G2043" s="19"/>
      <c r="H2043" s="19"/>
      <c r="I2043" s="19"/>
      <c r="J2043" s="19"/>
      <c r="K2043" s="19"/>
      <c r="L2043" s="19"/>
      <c r="M2043" s="19"/>
      <c r="N2043" s="51">
        <f t="shared" si="195"/>
        <v>-3.3708977245842959</v>
      </c>
      <c r="O2043" s="51">
        <f t="shared" si="196"/>
        <v>5.0542971117079949</v>
      </c>
      <c r="Q2043" s="12">
        <v>41102</v>
      </c>
      <c r="R2043" s="5">
        <v>3080</v>
      </c>
      <c r="S2043" s="5">
        <v>3080</v>
      </c>
      <c r="T2043" s="5">
        <v>3015</v>
      </c>
      <c r="U2043" s="5">
        <v>3025</v>
      </c>
      <c r="V2043" s="5">
        <v>5639400</v>
      </c>
      <c r="W2043" s="3">
        <v>3025</v>
      </c>
      <c r="X2043" s="19">
        <f t="shared" si="197"/>
        <v>-1.8181818181818181</v>
      </c>
      <c r="AF2043" s="51">
        <f t="shared" si="199"/>
        <v>-6.0078629528736114</v>
      </c>
      <c r="AG2043" s="51">
        <f t="shared" si="198"/>
        <v>10.921778294836724</v>
      </c>
    </row>
    <row r="2044" spans="1:33">
      <c r="A2044" s="12">
        <v>41103</v>
      </c>
      <c r="B2044" s="14">
        <v>8701.35</v>
      </c>
      <c r="C2044" s="14">
        <v>8759.06</v>
      </c>
      <c r="D2044" s="14">
        <v>8695.44</v>
      </c>
      <c r="E2044" s="15">
        <v>8724.1200000000008</v>
      </c>
      <c r="F2044" s="19">
        <f t="shared" si="194"/>
        <v>4.7110768765223104E-2</v>
      </c>
      <c r="G2044" s="19"/>
      <c r="H2044" s="19"/>
      <c r="I2044" s="19"/>
      <c r="J2044" s="19"/>
      <c r="K2044" s="19"/>
      <c r="L2044" s="19"/>
      <c r="M2044" s="19"/>
      <c r="N2044" s="51">
        <f t="shared" si="195"/>
        <v>1.2422114383490613E-4</v>
      </c>
      <c r="O2044" s="51">
        <f t="shared" si="196"/>
        <v>6.1981302520209192E-6</v>
      </c>
      <c r="Q2044" s="12">
        <v>41103</v>
      </c>
      <c r="R2044" s="5">
        <v>3000</v>
      </c>
      <c r="S2044" s="5">
        <v>3030</v>
      </c>
      <c r="T2044" s="5">
        <v>3000</v>
      </c>
      <c r="U2044" s="5">
        <v>3010</v>
      </c>
      <c r="V2044" s="5">
        <v>4427300</v>
      </c>
      <c r="W2044" s="3">
        <v>3010</v>
      </c>
      <c r="X2044" s="19">
        <f t="shared" si="197"/>
        <v>-0.49833887043189368</v>
      </c>
      <c r="AF2044" s="51">
        <f t="shared" si="199"/>
        <v>-0.12355887847212998</v>
      </c>
      <c r="AG2044" s="51">
        <f t="shared" si="198"/>
        <v>6.1541103139468971E-2</v>
      </c>
    </row>
    <row r="2045" spans="1:33">
      <c r="A2045" s="12">
        <v>41107</v>
      </c>
      <c r="B2045" s="14">
        <v>8740.98</v>
      </c>
      <c r="C2045" s="14">
        <v>8808.8700000000008</v>
      </c>
      <c r="D2045" s="14">
        <v>8711.73</v>
      </c>
      <c r="E2045" s="3">
        <v>8755</v>
      </c>
      <c r="F2045" s="19">
        <f t="shared" si="194"/>
        <v>0.35271273557965965</v>
      </c>
      <c r="G2045" s="19"/>
      <c r="H2045" s="19"/>
      <c r="I2045" s="19"/>
      <c r="J2045" s="19"/>
      <c r="K2045" s="19"/>
      <c r="L2045" s="19"/>
      <c r="M2045" s="19"/>
      <c r="N2045" s="51">
        <f t="shared" si="195"/>
        <v>4.4927383779835343E-2</v>
      </c>
      <c r="O2045" s="51">
        <f t="shared" si="196"/>
        <v>1.5971590716066054E-2</v>
      </c>
      <c r="Q2045" s="12">
        <v>41107</v>
      </c>
      <c r="R2045" s="5">
        <v>3025</v>
      </c>
      <c r="S2045" s="5">
        <v>3025</v>
      </c>
      <c r="T2045" s="5">
        <v>2986</v>
      </c>
      <c r="U2045" s="5">
        <v>2989</v>
      </c>
      <c r="V2045" s="5">
        <v>5168400</v>
      </c>
      <c r="W2045" s="3">
        <v>2989</v>
      </c>
      <c r="X2045" s="19">
        <f t="shared" si="197"/>
        <v>-0.70257611241217799</v>
      </c>
      <c r="AF2045" s="51">
        <f t="shared" si="199"/>
        <v>-0.34640442431146401</v>
      </c>
      <c r="AG2045" s="51">
        <f t="shared" si="198"/>
        <v>0.24328270742825811</v>
      </c>
    </row>
    <row r="2046" spans="1:33">
      <c r="A2046" s="12">
        <v>41108</v>
      </c>
      <c r="B2046" s="14">
        <v>8796.15</v>
      </c>
      <c r="C2046" s="14">
        <v>8802.09</v>
      </c>
      <c r="D2046" s="14">
        <v>8715.14</v>
      </c>
      <c r="E2046" s="15">
        <v>8726.74</v>
      </c>
      <c r="F2046" s="19">
        <f t="shared" si="194"/>
        <v>-0.32383226726131659</v>
      </c>
      <c r="G2046" s="19"/>
      <c r="H2046" s="19"/>
      <c r="I2046" s="19"/>
      <c r="J2046" s="19"/>
      <c r="K2046" s="19"/>
      <c r="L2046" s="19"/>
      <c r="M2046" s="19"/>
      <c r="N2046" s="51">
        <f t="shared" si="195"/>
        <v>-3.3090722814571837E-2</v>
      </c>
      <c r="O2046" s="51">
        <f t="shared" si="196"/>
        <v>1.062368059489961E-2</v>
      </c>
      <c r="Q2046" s="12">
        <v>41108</v>
      </c>
      <c r="R2046" s="5">
        <v>3005</v>
      </c>
      <c r="S2046" s="5">
        <v>3045</v>
      </c>
      <c r="T2046" s="5">
        <v>2995</v>
      </c>
      <c r="U2046" s="5">
        <v>2999</v>
      </c>
      <c r="V2046" s="5">
        <v>4900500</v>
      </c>
      <c r="W2046" s="3">
        <v>2999</v>
      </c>
      <c r="X2046" s="19">
        <f t="shared" si="197"/>
        <v>0.33344448149383127</v>
      </c>
      <c r="AF2046" s="51">
        <f t="shared" si="199"/>
        <v>3.7163495996352776E-2</v>
      </c>
      <c r="AG2046" s="51">
        <f t="shared" si="198"/>
        <v>1.2401914953767249E-2</v>
      </c>
    </row>
    <row r="2047" spans="1:33">
      <c r="A2047" s="12">
        <v>41109</v>
      </c>
      <c r="B2047" s="5">
        <v>8795</v>
      </c>
      <c r="C2047" s="14">
        <v>8835.7999999999993</v>
      </c>
      <c r="D2047" s="14">
        <v>8771.19</v>
      </c>
      <c r="E2047" s="15">
        <v>8795.5499999999993</v>
      </c>
      <c r="F2047" s="19">
        <f t="shared" si="194"/>
        <v>0.7823274269374797</v>
      </c>
      <c r="G2047" s="19"/>
      <c r="H2047" s="19"/>
      <c r="I2047" s="19"/>
      <c r="J2047" s="19"/>
      <c r="K2047" s="19"/>
      <c r="L2047" s="19"/>
      <c r="M2047" s="19"/>
      <c r="N2047" s="51">
        <f t="shared" si="195"/>
        <v>0.48394480502796122</v>
      </c>
      <c r="O2047" s="51">
        <f t="shared" si="196"/>
        <v>0.37995116134826223</v>
      </c>
      <c r="Q2047" s="12">
        <v>41109</v>
      </c>
      <c r="R2047" s="5">
        <v>3030</v>
      </c>
      <c r="S2047" s="5">
        <v>3035</v>
      </c>
      <c r="T2047" s="5">
        <v>3000</v>
      </c>
      <c r="U2047" s="5">
        <v>3020</v>
      </c>
      <c r="V2047" s="5">
        <v>3977100</v>
      </c>
      <c r="W2047" s="3">
        <v>3020</v>
      </c>
      <c r="X2047" s="19">
        <f t="shared" si="197"/>
        <v>0.69536423841059603</v>
      </c>
      <c r="AF2047" s="51">
        <f t="shared" si="199"/>
        <v>0.33661907595230584</v>
      </c>
      <c r="AG2047" s="51">
        <f t="shared" si="198"/>
        <v>0.23416301321660812</v>
      </c>
    </row>
    <row r="2048" spans="1:33">
      <c r="A2048" s="12">
        <v>41110</v>
      </c>
      <c r="B2048" s="14">
        <v>8785.8700000000008</v>
      </c>
      <c r="C2048" s="14">
        <v>8792.19</v>
      </c>
      <c r="D2048" s="14">
        <v>8662.7199999999993</v>
      </c>
      <c r="E2048" s="15">
        <v>8669.8700000000008</v>
      </c>
      <c r="F2048" s="19">
        <f t="shared" si="194"/>
        <v>-1.449618045022572</v>
      </c>
      <c r="G2048" s="19"/>
      <c r="H2048" s="19"/>
      <c r="I2048" s="19"/>
      <c r="J2048" s="19"/>
      <c r="K2048" s="19"/>
      <c r="L2048" s="19"/>
      <c r="M2048" s="19"/>
      <c r="N2048" s="51">
        <f t="shared" si="195"/>
        <v>-3.0286919777881063</v>
      </c>
      <c r="O2048" s="51">
        <f t="shared" si="196"/>
        <v>4.3820111299270899</v>
      </c>
      <c r="Q2048" s="12">
        <v>41110</v>
      </c>
      <c r="R2048" s="5">
        <v>3015</v>
      </c>
      <c r="S2048" s="5">
        <v>3020</v>
      </c>
      <c r="T2048" s="5">
        <v>2956</v>
      </c>
      <c r="U2048" s="5">
        <v>2967</v>
      </c>
      <c r="V2048" s="5">
        <v>7102900</v>
      </c>
      <c r="W2048" s="3">
        <v>2967</v>
      </c>
      <c r="X2048" s="19">
        <f t="shared" si="197"/>
        <v>-1.7863161442534545</v>
      </c>
      <c r="AF2048" s="51">
        <f t="shared" si="199"/>
        <v>-5.6974383149338088</v>
      </c>
      <c r="AG2048" s="51">
        <f t="shared" si="198"/>
        <v>10.175900281669138</v>
      </c>
    </row>
    <row r="2049" spans="1:33">
      <c r="A2049" s="12">
        <v>41113</v>
      </c>
      <c r="B2049" s="14">
        <v>8582.2800000000007</v>
      </c>
      <c r="C2049" s="14">
        <v>8606.23</v>
      </c>
      <c r="D2049" s="14">
        <v>8500.27</v>
      </c>
      <c r="E2049" s="15">
        <v>8508.32</v>
      </c>
      <c r="F2049" s="19">
        <f t="shared" si="194"/>
        <v>-1.8987297139740993</v>
      </c>
      <c r="G2049" s="19"/>
      <c r="H2049" s="19"/>
      <c r="I2049" s="19"/>
      <c r="J2049" s="19"/>
      <c r="K2049" s="19"/>
      <c r="L2049" s="19"/>
      <c r="M2049" s="19"/>
      <c r="N2049" s="51">
        <f t="shared" si="195"/>
        <v>-6.8151731198696304</v>
      </c>
      <c r="O2049" s="51">
        <f t="shared" si="196"/>
        <v>12.921190311186203</v>
      </c>
      <c r="Q2049" s="12">
        <v>41113</v>
      </c>
      <c r="R2049" s="5">
        <v>2946</v>
      </c>
      <c r="S2049" s="5">
        <v>2964</v>
      </c>
      <c r="T2049" s="5">
        <v>2911</v>
      </c>
      <c r="U2049" s="5">
        <v>2915</v>
      </c>
      <c r="V2049" s="5">
        <v>6407200</v>
      </c>
      <c r="W2049" s="3">
        <v>2915</v>
      </c>
      <c r="X2049" s="19">
        <f t="shared" si="197"/>
        <v>-1.7838765008576329</v>
      </c>
      <c r="AF2049" s="51">
        <f t="shared" si="199"/>
        <v>-5.6741230331555244</v>
      </c>
      <c r="AG2049" s="51">
        <f t="shared" si="198"/>
        <v>10.120415224415952</v>
      </c>
    </row>
    <row r="2050" spans="1:33">
      <c r="A2050" s="12">
        <v>41114</v>
      </c>
      <c r="B2050" s="14">
        <v>8497.99</v>
      </c>
      <c r="C2050" s="14">
        <v>8517.52</v>
      </c>
      <c r="D2050" s="14">
        <v>8446.18</v>
      </c>
      <c r="E2050" s="15">
        <v>8488.09</v>
      </c>
      <c r="F2050" s="19">
        <f t="shared" si="194"/>
        <v>-0.23833394791996271</v>
      </c>
      <c r="G2050" s="19"/>
      <c r="H2050" s="19"/>
      <c r="I2050" s="19"/>
      <c r="J2050" s="19"/>
      <c r="K2050" s="19"/>
      <c r="L2050" s="19"/>
      <c r="M2050" s="19"/>
      <c r="N2050" s="51">
        <f t="shared" si="195"/>
        <v>-1.3069006710679639E-2</v>
      </c>
      <c r="O2050" s="51">
        <f t="shared" si="196"/>
        <v>3.0783885944794479E-3</v>
      </c>
      <c r="Q2050" s="12">
        <v>41114</v>
      </c>
      <c r="R2050" s="5">
        <v>2900</v>
      </c>
      <c r="S2050" s="5">
        <v>2923</v>
      </c>
      <c r="T2050" s="5">
        <v>2852</v>
      </c>
      <c r="U2050" s="5">
        <v>2880</v>
      </c>
      <c r="V2050" s="5">
        <v>7868500</v>
      </c>
      <c r="W2050" s="3">
        <v>2880</v>
      </c>
      <c r="X2050" s="19">
        <f t="shared" si="197"/>
        <v>-1.2152777777777779</v>
      </c>
      <c r="AF2050" s="51">
        <f t="shared" si="199"/>
        <v>-1.7936575736440505</v>
      </c>
      <c r="AG2050" s="51">
        <f t="shared" si="198"/>
        <v>2.1793118527224316</v>
      </c>
    </row>
    <row r="2051" spans="1:33">
      <c r="A2051" s="12">
        <v>41115</v>
      </c>
      <c r="B2051" s="14">
        <v>8410.98</v>
      </c>
      <c r="C2051" s="14">
        <v>8433.58</v>
      </c>
      <c r="D2051" s="14">
        <v>8328.02</v>
      </c>
      <c r="E2051" s="15">
        <v>8365.9</v>
      </c>
      <c r="F2051" s="19">
        <f t="shared" si="194"/>
        <v>-1.4605720842945831</v>
      </c>
      <c r="G2051" s="19"/>
      <c r="H2051" s="19"/>
      <c r="I2051" s="19"/>
      <c r="J2051" s="19"/>
      <c r="K2051" s="19"/>
      <c r="L2051" s="19"/>
      <c r="M2051" s="19"/>
      <c r="N2051" s="51">
        <f t="shared" si="195"/>
        <v>-3.098005217977267</v>
      </c>
      <c r="O2051" s="51">
        <f t="shared" si="196"/>
        <v>4.5162314755161503</v>
      </c>
      <c r="Q2051" s="12">
        <v>41115</v>
      </c>
      <c r="R2051" s="5">
        <v>2850</v>
      </c>
      <c r="S2051" s="5">
        <v>2851</v>
      </c>
      <c r="T2051" s="5">
        <v>2795</v>
      </c>
      <c r="U2051" s="5">
        <v>2817</v>
      </c>
      <c r="V2051" s="5">
        <v>8799700</v>
      </c>
      <c r="W2051" s="3">
        <v>2817</v>
      </c>
      <c r="X2051" s="19">
        <f t="shared" si="197"/>
        <v>-2.2364217252396164</v>
      </c>
      <c r="AF2051" s="51">
        <f t="shared" si="199"/>
        <v>-11.181629186840462</v>
      </c>
      <c r="AG2051" s="51">
        <f t="shared" si="198"/>
        <v>25.003844021839083</v>
      </c>
    </row>
    <row r="2052" spans="1:33">
      <c r="A2052" s="12">
        <v>41116</v>
      </c>
      <c r="B2052" s="14">
        <v>8408.2199999999993</v>
      </c>
      <c r="C2052" s="14">
        <v>8448.5499999999993</v>
      </c>
      <c r="D2052" s="14">
        <v>8358.51</v>
      </c>
      <c r="E2052" s="15">
        <v>8443.1</v>
      </c>
      <c r="F2052" s="19">
        <f t="shared" si="194"/>
        <v>0.91435610143194701</v>
      </c>
      <c r="G2052" s="19"/>
      <c r="H2052" s="19"/>
      <c r="I2052" s="19"/>
      <c r="J2052" s="19"/>
      <c r="K2052" s="19"/>
      <c r="L2052" s="19"/>
      <c r="M2052" s="19"/>
      <c r="N2052" s="51">
        <f t="shared" si="195"/>
        <v>0.77145164189845594</v>
      </c>
      <c r="O2052" s="51">
        <f t="shared" si="196"/>
        <v>0.70753013762407724</v>
      </c>
      <c r="Q2052" s="12">
        <v>41116</v>
      </c>
      <c r="R2052" s="5">
        <v>2840</v>
      </c>
      <c r="S2052" s="5">
        <v>2878</v>
      </c>
      <c r="T2052" s="5">
        <v>2800</v>
      </c>
      <c r="U2052" s="5">
        <v>2868</v>
      </c>
      <c r="V2052" s="5">
        <v>5986800</v>
      </c>
      <c r="W2052" s="3">
        <v>2868</v>
      </c>
      <c r="X2052" s="19">
        <f t="shared" si="197"/>
        <v>1.7782426778242679</v>
      </c>
      <c r="AF2052" s="51">
        <f t="shared" si="199"/>
        <v>5.62560561693072</v>
      </c>
      <c r="AG2052" s="51">
        <f t="shared" si="198"/>
        <v>10.005198521184248</v>
      </c>
    </row>
    <row r="2053" spans="1:33">
      <c r="A2053" s="12">
        <v>41117</v>
      </c>
      <c r="B2053" s="14">
        <v>8547.34</v>
      </c>
      <c r="C2053" s="14">
        <v>8569.09</v>
      </c>
      <c r="D2053" s="14">
        <v>8522.74</v>
      </c>
      <c r="E2053" s="15">
        <v>8566.64</v>
      </c>
      <c r="F2053" s="19">
        <f t="shared" si="194"/>
        <v>1.4421056563600088</v>
      </c>
      <c r="G2053" s="19"/>
      <c r="H2053" s="19"/>
      <c r="I2053" s="19"/>
      <c r="J2053" s="19"/>
      <c r="K2053" s="19"/>
      <c r="L2053" s="19"/>
      <c r="M2053" s="19"/>
      <c r="N2053" s="51">
        <f t="shared" si="195"/>
        <v>3.0165122879525015</v>
      </c>
      <c r="O2053" s="51">
        <f t="shared" si="196"/>
        <v>4.3585309243514452</v>
      </c>
      <c r="Q2053" s="12">
        <v>41117</v>
      </c>
      <c r="R2053" s="5">
        <v>2920</v>
      </c>
      <c r="S2053" s="5">
        <v>2946</v>
      </c>
      <c r="T2053" s="5">
        <v>2906</v>
      </c>
      <c r="U2053" s="5">
        <v>2943</v>
      </c>
      <c r="V2053" s="5">
        <v>5278000</v>
      </c>
      <c r="W2053" s="3">
        <v>2943</v>
      </c>
      <c r="X2053" s="19">
        <f t="shared" si="197"/>
        <v>2.5484199796126399</v>
      </c>
      <c r="AF2053" s="51">
        <f t="shared" si="199"/>
        <v>16.555789987474725</v>
      </c>
      <c r="AG2053" s="51">
        <f t="shared" si="198"/>
        <v>42.195539585728817</v>
      </c>
    </row>
    <row r="2054" spans="1:33">
      <c r="A2054" s="12">
        <v>41120</v>
      </c>
      <c r="B2054" s="14">
        <v>8658.83</v>
      </c>
      <c r="C2054" s="14">
        <v>8663.2999999999993</v>
      </c>
      <c r="D2054" s="14">
        <v>8589.19</v>
      </c>
      <c r="E2054" s="15">
        <v>8635.44</v>
      </c>
      <c r="F2054" s="19">
        <f t="shared" si="194"/>
        <v>0.79671678571098981</v>
      </c>
      <c r="G2054" s="19"/>
      <c r="H2054" s="19"/>
      <c r="I2054" s="19"/>
      <c r="J2054" s="19"/>
      <c r="K2054" s="19"/>
      <c r="L2054" s="19"/>
      <c r="M2054" s="19"/>
      <c r="N2054" s="51">
        <f t="shared" si="195"/>
        <v>0.5110443449993326</v>
      </c>
      <c r="O2054" s="51">
        <f t="shared" si="196"/>
        <v>0.40858095190747729</v>
      </c>
      <c r="Q2054" s="12">
        <v>41120</v>
      </c>
      <c r="R2054" s="5">
        <v>2970</v>
      </c>
      <c r="S2054" s="5">
        <v>2974</v>
      </c>
      <c r="T2054" s="5">
        <v>2923</v>
      </c>
      <c r="U2054" s="5">
        <v>2957</v>
      </c>
      <c r="V2054" s="5">
        <v>4800300</v>
      </c>
      <c r="W2054" s="3">
        <v>2957</v>
      </c>
      <c r="X2054" s="19">
        <f t="shared" si="197"/>
        <v>0.47345282380791343</v>
      </c>
      <c r="AF2054" s="51">
        <f t="shared" si="199"/>
        <v>0.10630822607883604</v>
      </c>
      <c r="AG2054" s="51">
        <f t="shared" si="198"/>
        <v>5.0360398935229825E-2</v>
      </c>
    </row>
    <row r="2055" spans="1:33">
      <c r="A2055" s="12">
        <v>41121</v>
      </c>
      <c r="B2055" s="14">
        <v>8600.92</v>
      </c>
      <c r="C2055" s="14">
        <v>8732.84</v>
      </c>
      <c r="D2055" s="14">
        <v>8585.26</v>
      </c>
      <c r="E2055" s="15">
        <v>8695.06</v>
      </c>
      <c r="F2055" s="19">
        <f t="shared" si="194"/>
        <v>0.68567669458288949</v>
      </c>
      <c r="G2055" s="19"/>
      <c r="H2055" s="19"/>
      <c r="I2055" s="19"/>
      <c r="J2055" s="19"/>
      <c r="K2055" s="19"/>
      <c r="L2055" s="19"/>
      <c r="M2055" s="19"/>
      <c r="N2055" s="51">
        <f t="shared" si="195"/>
        <v>0.32631697105156887</v>
      </c>
      <c r="O2055" s="51">
        <f t="shared" si="196"/>
        <v>0.22465678945752507</v>
      </c>
      <c r="Q2055" s="12">
        <v>41121</v>
      </c>
      <c r="R2055" s="5">
        <v>2963</v>
      </c>
      <c r="S2055" s="5">
        <v>3030</v>
      </c>
      <c r="T2055" s="5">
        <v>2957</v>
      </c>
      <c r="U2055" s="5">
        <v>3020</v>
      </c>
      <c r="V2055" s="5">
        <v>7157400</v>
      </c>
      <c r="W2055" s="3">
        <v>3020</v>
      </c>
      <c r="X2055" s="19">
        <f t="shared" si="197"/>
        <v>2.0860927152317883</v>
      </c>
      <c r="AF2055" s="51">
        <f t="shared" si="199"/>
        <v>9.0817190736919731</v>
      </c>
      <c r="AG2055" s="51">
        <f t="shared" si="198"/>
        <v>18.94774006538244</v>
      </c>
    </row>
    <row r="2056" spans="1:33">
      <c r="A2056" s="12">
        <v>41122</v>
      </c>
      <c r="B2056" s="14">
        <v>8622.0400000000009</v>
      </c>
      <c r="C2056" s="14">
        <v>8654.61</v>
      </c>
      <c r="D2056" s="14">
        <v>8578.16</v>
      </c>
      <c r="E2056" s="15">
        <v>8641.85</v>
      </c>
      <c r="F2056" s="19">
        <f t="shared" si="194"/>
        <v>-0.61572464229301738</v>
      </c>
      <c r="G2056" s="19"/>
      <c r="H2056" s="19"/>
      <c r="I2056" s="19"/>
      <c r="J2056" s="19"/>
      <c r="K2056" s="19"/>
      <c r="L2056" s="19"/>
      <c r="M2056" s="19"/>
      <c r="N2056" s="51">
        <f t="shared" si="195"/>
        <v>-0.23027817346083301</v>
      </c>
      <c r="O2056" s="51">
        <f t="shared" si="196"/>
        <v>0.14114658274105082</v>
      </c>
      <c r="Q2056" s="12">
        <v>41122</v>
      </c>
      <c r="R2056" s="5">
        <v>2980</v>
      </c>
      <c r="S2056" s="5">
        <v>3045</v>
      </c>
      <c r="T2056" s="5">
        <v>2980</v>
      </c>
      <c r="U2056" s="5">
        <v>3005</v>
      </c>
      <c r="V2056" s="5">
        <v>7008300</v>
      </c>
      <c r="W2056" s="3">
        <v>3005</v>
      </c>
      <c r="X2056" s="19">
        <f t="shared" si="197"/>
        <v>-0.49916805324459235</v>
      </c>
      <c r="AF2056" s="51">
        <f t="shared" si="199"/>
        <v>-0.12417700444471556</v>
      </c>
      <c r="AG2056" s="51">
        <f t="shared" si="198"/>
        <v>6.1951939243502591E-2</v>
      </c>
    </row>
    <row r="2057" spans="1:33">
      <c r="A2057" s="12">
        <v>41123</v>
      </c>
      <c r="B2057" s="14">
        <v>8642.89</v>
      </c>
      <c r="C2057" s="14">
        <v>8705.91</v>
      </c>
      <c r="D2057" s="14">
        <v>8635.51</v>
      </c>
      <c r="E2057" s="15">
        <v>8653.18</v>
      </c>
      <c r="F2057" s="19">
        <f t="shared" si="194"/>
        <v>0.13093452349309648</v>
      </c>
      <c r="G2057" s="19"/>
      <c r="H2057" s="19"/>
      <c r="I2057" s="19"/>
      <c r="J2057" s="19"/>
      <c r="K2057" s="19"/>
      <c r="L2057" s="19"/>
      <c r="M2057" s="19"/>
      <c r="N2057" s="51">
        <f t="shared" si="195"/>
        <v>2.3910358686199569E-3</v>
      </c>
      <c r="O2057" s="51">
        <f t="shared" si="196"/>
        <v>3.1972857705180827E-4</v>
      </c>
      <c r="Q2057" s="12">
        <v>41123</v>
      </c>
      <c r="R2057" s="5">
        <v>3050</v>
      </c>
      <c r="S2057" s="5">
        <v>3140</v>
      </c>
      <c r="T2057" s="5">
        <v>3045</v>
      </c>
      <c r="U2057" s="5">
        <v>3045</v>
      </c>
      <c r="V2057" s="5">
        <v>10617500</v>
      </c>
      <c r="W2057" s="3">
        <v>3045</v>
      </c>
      <c r="X2057" s="19">
        <f t="shared" si="197"/>
        <v>1.3136288998357963</v>
      </c>
      <c r="AF2057" s="51">
        <f t="shared" si="199"/>
        <v>2.2682121014817009</v>
      </c>
      <c r="AG2057" s="51">
        <f t="shared" si="198"/>
        <v>2.9801963895704291</v>
      </c>
    </row>
    <row r="2058" spans="1:33">
      <c r="A2058" s="12">
        <v>41124</v>
      </c>
      <c r="B2058" s="14">
        <v>8539.7099999999991</v>
      </c>
      <c r="C2058" s="14">
        <v>8565.06</v>
      </c>
      <c r="D2058" s="14">
        <v>8513.2000000000007</v>
      </c>
      <c r="E2058" s="15">
        <v>8555.11</v>
      </c>
      <c r="F2058" s="19">
        <f t="shared" si="194"/>
        <v>-1.1463324258834744</v>
      </c>
      <c r="G2058" s="19"/>
      <c r="H2058" s="19"/>
      <c r="I2058" s="19"/>
      <c r="J2058" s="19"/>
      <c r="K2058" s="19"/>
      <c r="L2058" s="19"/>
      <c r="M2058" s="19"/>
      <c r="N2058" s="51">
        <f t="shared" si="195"/>
        <v>-1.4954171303685855</v>
      </c>
      <c r="O2058" s="51">
        <f t="shared" si="196"/>
        <v>1.710080159856286</v>
      </c>
      <c r="Q2058" s="12">
        <v>41124</v>
      </c>
      <c r="R2058" s="5">
        <v>3045</v>
      </c>
      <c r="S2058" s="5">
        <v>3080</v>
      </c>
      <c r="T2058" s="5">
        <v>3035</v>
      </c>
      <c r="U2058" s="5">
        <v>3065</v>
      </c>
      <c r="V2058" s="5">
        <v>7653700</v>
      </c>
      <c r="W2058" s="3">
        <v>3065</v>
      </c>
      <c r="X2058" s="19">
        <f t="shared" si="197"/>
        <v>0.65252854812398042</v>
      </c>
      <c r="AF2058" s="51">
        <f t="shared" si="199"/>
        <v>0.27818463838976337</v>
      </c>
      <c r="AG2058" s="51">
        <f t="shared" si="198"/>
        <v>0.18159791542027515</v>
      </c>
    </row>
    <row r="2059" spans="1:33">
      <c r="A2059" s="12">
        <v>41127</v>
      </c>
      <c r="B2059" s="14">
        <v>8683.2000000000007</v>
      </c>
      <c r="C2059" s="14">
        <v>8751.7999999999993</v>
      </c>
      <c r="D2059" s="14">
        <v>8676.25</v>
      </c>
      <c r="E2059" s="15">
        <v>8726.2900000000009</v>
      </c>
      <c r="F2059" s="19">
        <f t="shared" si="194"/>
        <v>1.961658390908396</v>
      </c>
      <c r="G2059" s="19"/>
      <c r="H2059" s="19"/>
      <c r="I2059" s="19"/>
      <c r="J2059" s="19"/>
      <c r="K2059" s="19"/>
      <c r="L2059" s="19"/>
      <c r="M2059" s="19"/>
      <c r="N2059" s="51">
        <f t="shared" si="195"/>
        <v>7.5808633093310833</v>
      </c>
      <c r="O2059" s="51">
        <f t="shared" si="196"/>
        <v>14.892178093752284</v>
      </c>
      <c r="Q2059" s="12">
        <v>41127</v>
      </c>
      <c r="R2059" s="5">
        <v>3180</v>
      </c>
      <c r="S2059" s="5">
        <v>3190</v>
      </c>
      <c r="T2059" s="5">
        <v>3130</v>
      </c>
      <c r="U2059" s="5">
        <v>3140</v>
      </c>
      <c r="V2059" s="5">
        <v>8099200</v>
      </c>
      <c r="W2059" s="3">
        <v>3140</v>
      </c>
      <c r="X2059" s="19">
        <f t="shared" si="197"/>
        <v>2.3885350318471339</v>
      </c>
      <c r="AF2059" s="51">
        <f t="shared" si="199"/>
        <v>13.631414203346827</v>
      </c>
      <c r="AG2059" s="51">
        <f t="shared" si="198"/>
        <v>32.562760820422447</v>
      </c>
    </row>
    <row r="2060" spans="1:33">
      <c r="A2060" s="12">
        <v>41128</v>
      </c>
      <c r="B2060" s="14">
        <v>8714.1200000000008</v>
      </c>
      <c r="C2060" s="14">
        <v>8812.42</v>
      </c>
      <c r="D2060" s="14">
        <v>8711.9</v>
      </c>
      <c r="E2060" s="15">
        <v>8803.31</v>
      </c>
      <c r="F2060" s="19">
        <f t="shared" si="194"/>
        <v>0.87489819170287786</v>
      </c>
      <c r="G2060" s="19"/>
      <c r="H2060" s="19"/>
      <c r="I2060" s="19"/>
      <c r="J2060" s="19"/>
      <c r="K2060" s="19"/>
      <c r="L2060" s="19"/>
      <c r="M2060" s="19"/>
      <c r="N2060" s="51">
        <f t="shared" si="195"/>
        <v>0.67610413564573923</v>
      </c>
      <c r="O2060" s="51">
        <f t="shared" si="196"/>
        <v>0.59340534881628682</v>
      </c>
      <c r="Q2060" s="12">
        <v>41128</v>
      </c>
      <c r="R2060" s="5">
        <v>3140</v>
      </c>
      <c r="S2060" s="5">
        <v>3190</v>
      </c>
      <c r="T2060" s="5">
        <v>3130</v>
      </c>
      <c r="U2060" s="5">
        <v>3185</v>
      </c>
      <c r="V2060" s="5">
        <v>5754100</v>
      </c>
      <c r="W2060" s="3">
        <v>3185</v>
      </c>
      <c r="X2060" s="19">
        <f t="shared" si="197"/>
        <v>1.4128728414442702</v>
      </c>
      <c r="AF2060" s="51">
        <f t="shared" si="199"/>
        <v>2.8219944684390268</v>
      </c>
      <c r="AG2060" s="51">
        <f t="shared" si="198"/>
        <v>3.9878750669444192</v>
      </c>
    </row>
    <row r="2061" spans="1:33">
      <c r="A2061" s="12">
        <v>41129</v>
      </c>
      <c r="B2061" s="14">
        <v>8889.3799999999992</v>
      </c>
      <c r="C2061" s="14">
        <v>8962.9500000000007</v>
      </c>
      <c r="D2061" s="14">
        <v>8851.59</v>
      </c>
      <c r="E2061" s="15">
        <v>8881.16</v>
      </c>
      <c r="F2061" s="19">
        <f t="shared" ref="F2061:F2124" si="200">(E2061-E2060)/E2061*100</f>
        <v>0.87657468168572983</v>
      </c>
      <c r="G2061" s="19"/>
      <c r="H2061" s="19"/>
      <c r="I2061" s="19"/>
      <c r="J2061" s="19"/>
      <c r="K2061" s="19"/>
      <c r="L2061" s="19"/>
      <c r="M2061" s="19"/>
      <c r="N2061" s="51">
        <f t="shared" ref="N2061:N2124" si="201">(F2061-F$4)^3</f>
        <v>0.6799858827796933</v>
      </c>
      <c r="O2061" s="51">
        <f t="shared" ref="O2061:O2124" si="202">(F2061-F$4)^4</f>
        <v>0.59795228320061644</v>
      </c>
      <c r="Q2061" s="12">
        <v>41129</v>
      </c>
      <c r="R2061" s="5">
        <v>3200</v>
      </c>
      <c r="S2061" s="5">
        <v>3235</v>
      </c>
      <c r="T2061" s="5">
        <v>3145</v>
      </c>
      <c r="U2061" s="5">
        <v>3160</v>
      </c>
      <c r="V2061" s="5">
        <v>9362300</v>
      </c>
      <c r="W2061" s="3">
        <v>3160</v>
      </c>
      <c r="X2061" s="19">
        <f t="shared" ref="X2061:X2124" si="203">(W2061-W2060)/W2061*100</f>
        <v>-0.79113924050632911</v>
      </c>
      <c r="AF2061" s="51">
        <f t="shared" si="199"/>
        <v>-0.49467240273418661</v>
      </c>
      <c r="AG2061" s="51">
        <f t="shared" ref="AG2061:AG2124" si="204">(X2061-X$4)^4</f>
        <v>0.391222276840058</v>
      </c>
    </row>
    <row r="2062" spans="1:33">
      <c r="A2062" s="12">
        <v>41130</v>
      </c>
      <c r="B2062" s="14">
        <v>8870.81</v>
      </c>
      <c r="C2062" s="14">
        <v>9004.81</v>
      </c>
      <c r="D2062" s="14">
        <v>8862.17</v>
      </c>
      <c r="E2062" s="15">
        <v>8978.6</v>
      </c>
      <c r="F2062" s="19">
        <f t="shared" si="200"/>
        <v>1.0852471432071873</v>
      </c>
      <c r="G2062" s="19"/>
      <c r="H2062" s="19"/>
      <c r="I2062" s="19"/>
      <c r="J2062" s="19"/>
      <c r="K2062" s="19"/>
      <c r="L2062" s="19"/>
      <c r="M2062" s="19"/>
      <c r="N2062" s="51">
        <f t="shared" si="201"/>
        <v>1.2880282175513618</v>
      </c>
      <c r="O2062" s="51">
        <f t="shared" si="202"/>
        <v>1.401416317554192</v>
      </c>
      <c r="Q2062" s="12">
        <v>41130</v>
      </c>
      <c r="R2062" s="5">
        <v>3165</v>
      </c>
      <c r="S2062" s="5">
        <v>3205</v>
      </c>
      <c r="T2062" s="5">
        <v>3130</v>
      </c>
      <c r="U2062" s="5">
        <v>3205</v>
      </c>
      <c r="V2062" s="5">
        <v>7599700</v>
      </c>
      <c r="W2062" s="3">
        <v>3205</v>
      </c>
      <c r="X2062" s="19">
        <f t="shared" si="203"/>
        <v>1.40405616224649</v>
      </c>
      <c r="AF2062" s="51">
        <f t="shared" ref="AF2062:AF2125" si="205">(X2062-X$4)^3</f>
        <v>2.7695034914937917</v>
      </c>
      <c r="AG2062" s="51">
        <f t="shared" si="204"/>
        <v>3.8892801104102457</v>
      </c>
    </row>
    <row r="2063" spans="1:33">
      <c r="A2063" s="12">
        <v>41131</v>
      </c>
      <c r="B2063" s="14">
        <v>8931.92</v>
      </c>
      <c r="C2063" s="14">
        <v>8954.85</v>
      </c>
      <c r="D2063" s="14">
        <v>8857.23</v>
      </c>
      <c r="E2063" s="15">
        <v>8891.44</v>
      </c>
      <c r="F2063" s="19">
        <f t="shared" si="200"/>
        <v>-0.98026866289374781</v>
      </c>
      <c r="G2063" s="19"/>
      <c r="H2063" s="19"/>
      <c r="I2063" s="19"/>
      <c r="J2063" s="19"/>
      <c r="K2063" s="19"/>
      <c r="L2063" s="19"/>
      <c r="M2063" s="19"/>
      <c r="N2063" s="51">
        <f t="shared" si="201"/>
        <v>-0.93396004995415116</v>
      </c>
      <c r="O2063" s="51">
        <f t="shared" si="202"/>
        <v>0.91293053436442961</v>
      </c>
      <c r="Q2063" s="12">
        <v>41131</v>
      </c>
      <c r="R2063" s="5">
        <v>3205</v>
      </c>
      <c r="S2063" s="5">
        <v>3215</v>
      </c>
      <c r="T2063" s="5">
        <v>3145</v>
      </c>
      <c r="U2063" s="5">
        <v>3170</v>
      </c>
      <c r="V2063" s="5">
        <v>5582200</v>
      </c>
      <c r="W2063" s="3">
        <v>3170</v>
      </c>
      <c r="X2063" s="19">
        <f t="shared" si="203"/>
        <v>-1.1041009463722398</v>
      </c>
      <c r="AF2063" s="51">
        <f t="shared" si="205"/>
        <v>-1.3449628727975984</v>
      </c>
      <c r="AG2063" s="51">
        <f t="shared" si="204"/>
        <v>1.4846146026545632</v>
      </c>
    </row>
    <row r="2064" spans="1:33">
      <c r="A2064" s="12">
        <v>41134</v>
      </c>
      <c r="B2064" s="14">
        <v>8871.68</v>
      </c>
      <c r="C2064" s="14">
        <v>8906.2099999999991</v>
      </c>
      <c r="D2064" s="14">
        <v>8867.6299999999992</v>
      </c>
      <c r="E2064" s="15">
        <v>8885.15</v>
      </c>
      <c r="F2064" s="19">
        <f t="shared" si="200"/>
        <v>-7.0792277001523587E-2</v>
      </c>
      <c r="G2064" s="19"/>
      <c r="H2064" s="19"/>
      <c r="I2064" s="19"/>
      <c r="J2064" s="19"/>
      <c r="K2064" s="19"/>
      <c r="L2064" s="19"/>
      <c r="M2064" s="19"/>
      <c r="N2064" s="51">
        <f t="shared" si="201"/>
        <v>-3.1453063594806638E-4</v>
      </c>
      <c r="O2064" s="51">
        <f t="shared" si="202"/>
        <v>2.1390319460155063E-5</v>
      </c>
      <c r="Q2064" s="12">
        <v>41134</v>
      </c>
      <c r="R2064" s="5">
        <v>3175</v>
      </c>
      <c r="S2064" s="5">
        <v>3200</v>
      </c>
      <c r="T2064" s="5">
        <v>3150</v>
      </c>
      <c r="U2064" s="5">
        <v>3165</v>
      </c>
      <c r="V2064" s="5">
        <v>3174500</v>
      </c>
      <c r="W2064" s="3">
        <v>3165</v>
      </c>
      <c r="X2064" s="19">
        <f t="shared" si="203"/>
        <v>-0.15797788309636651</v>
      </c>
      <c r="AF2064" s="51">
        <f t="shared" si="205"/>
        <v>-3.9226395270206896E-3</v>
      </c>
      <c r="AG2064" s="51">
        <f t="shared" si="204"/>
        <v>6.1863981457306464E-4</v>
      </c>
    </row>
    <row r="2065" spans="1:33">
      <c r="A2065" s="12">
        <v>41135</v>
      </c>
      <c r="B2065" s="14">
        <v>8913.7000000000007</v>
      </c>
      <c r="C2065" s="14">
        <v>8970.99</v>
      </c>
      <c r="D2065" s="14">
        <v>8897.8700000000008</v>
      </c>
      <c r="E2065" s="15">
        <v>8929.8799999999992</v>
      </c>
      <c r="F2065" s="19">
        <f t="shared" si="200"/>
        <v>0.50090258771673934</v>
      </c>
      <c r="G2065" s="19"/>
      <c r="H2065" s="19"/>
      <c r="I2065" s="19"/>
      <c r="J2065" s="19"/>
      <c r="K2065" s="19"/>
      <c r="L2065" s="19"/>
      <c r="M2065" s="19"/>
      <c r="N2065" s="51">
        <f t="shared" si="201"/>
        <v>0.1277862657277874</v>
      </c>
      <c r="O2065" s="51">
        <f t="shared" si="202"/>
        <v>6.436437730772418E-2</v>
      </c>
      <c r="Q2065" s="12">
        <v>41135</v>
      </c>
      <c r="R2065" s="5">
        <v>3160</v>
      </c>
      <c r="S2065" s="5">
        <v>3200</v>
      </c>
      <c r="T2065" s="5">
        <v>3135</v>
      </c>
      <c r="U2065" s="5">
        <v>3140</v>
      </c>
      <c r="V2065" s="5">
        <v>5091400</v>
      </c>
      <c r="W2065" s="3">
        <v>3140</v>
      </c>
      <c r="X2065" s="19">
        <f t="shared" si="203"/>
        <v>-0.79617834394904463</v>
      </c>
      <c r="AF2065" s="51">
        <f t="shared" si="205"/>
        <v>-0.50418831702143507</v>
      </c>
      <c r="AG2065" s="51">
        <f t="shared" si="204"/>
        <v>0.40128879878559959</v>
      </c>
    </row>
    <row r="2066" spans="1:33">
      <c r="A2066" s="12">
        <v>41136</v>
      </c>
      <c r="B2066" s="14">
        <v>8960.2800000000007</v>
      </c>
      <c r="C2066" s="14">
        <v>8960.2800000000007</v>
      </c>
      <c r="D2066" s="14">
        <v>8866.06</v>
      </c>
      <c r="E2066" s="15">
        <v>8925.0400000000009</v>
      </c>
      <c r="F2066" s="19">
        <f t="shared" si="200"/>
        <v>-5.4229448831583114E-2</v>
      </c>
      <c r="G2066" s="19"/>
      <c r="H2066" s="19"/>
      <c r="I2066" s="19"/>
      <c r="J2066" s="19"/>
      <c r="K2066" s="19"/>
      <c r="L2066" s="19"/>
      <c r="M2066" s="19"/>
      <c r="N2066" s="51">
        <f t="shared" si="201"/>
        <v>-1.3614801647390039E-4</v>
      </c>
      <c r="O2066" s="51">
        <f t="shared" si="202"/>
        <v>7.0040368880409559E-6</v>
      </c>
      <c r="Q2066" s="12">
        <v>41136</v>
      </c>
      <c r="R2066" s="5">
        <v>3160</v>
      </c>
      <c r="S2066" s="5">
        <v>3175</v>
      </c>
      <c r="T2066" s="5">
        <v>3130</v>
      </c>
      <c r="U2066" s="5">
        <v>3150</v>
      </c>
      <c r="V2066" s="5">
        <v>3267800</v>
      </c>
      <c r="W2066" s="3">
        <v>3150</v>
      </c>
      <c r="X2066" s="19">
        <f t="shared" si="203"/>
        <v>0.31746031746031744</v>
      </c>
      <c r="AF2066" s="51">
        <f t="shared" si="205"/>
        <v>3.2075020269709723E-2</v>
      </c>
      <c r="AG2066" s="51">
        <f t="shared" si="204"/>
        <v>1.0191135735761692E-2</v>
      </c>
    </row>
    <row r="2067" spans="1:33">
      <c r="A2067" s="12">
        <v>41137</v>
      </c>
      <c r="B2067" s="14">
        <v>8967.11</v>
      </c>
      <c r="C2067" s="14">
        <v>9094.09</v>
      </c>
      <c r="D2067" s="14">
        <v>8962.9699999999993</v>
      </c>
      <c r="E2067" s="15">
        <v>9092.76</v>
      </c>
      <c r="F2067" s="19">
        <f t="shared" si="200"/>
        <v>1.8445444507498201</v>
      </c>
      <c r="G2067" s="19"/>
      <c r="H2067" s="19"/>
      <c r="I2067" s="19"/>
      <c r="J2067" s="19"/>
      <c r="K2067" s="19"/>
      <c r="L2067" s="19"/>
      <c r="M2067" s="19"/>
      <c r="N2067" s="51">
        <f t="shared" si="201"/>
        <v>6.3042464111058134</v>
      </c>
      <c r="O2067" s="51">
        <f t="shared" si="202"/>
        <v>11.646021114785293</v>
      </c>
      <c r="Q2067" s="12">
        <v>41137</v>
      </c>
      <c r="R2067" s="5">
        <v>3165</v>
      </c>
      <c r="S2067" s="5">
        <v>3250</v>
      </c>
      <c r="T2067" s="5">
        <v>3160</v>
      </c>
      <c r="U2067" s="5">
        <v>3250</v>
      </c>
      <c r="V2067" s="5">
        <v>7522800</v>
      </c>
      <c r="W2067" s="3">
        <v>3250</v>
      </c>
      <c r="X2067" s="19">
        <f t="shared" si="203"/>
        <v>3.0769230769230771</v>
      </c>
      <c r="AF2067" s="51">
        <f t="shared" si="205"/>
        <v>29.13823943299781</v>
      </c>
      <c r="AG2067" s="51">
        <f t="shared" si="204"/>
        <v>89.663924487381891</v>
      </c>
    </row>
    <row r="2068" spans="1:33">
      <c r="A2068" s="12">
        <v>41138</v>
      </c>
      <c r="B2068" s="14">
        <v>9120.2199999999993</v>
      </c>
      <c r="C2068" s="14">
        <v>9181.57</v>
      </c>
      <c r="D2068" s="5">
        <v>9097</v>
      </c>
      <c r="E2068" s="15">
        <v>9162.5</v>
      </c>
      <c r="F2068" s="19">
        <f t="shared" si="200"/>
        <v>0.76114597544338103</v>
      </c>
      <c r="G2068" s="19"/>
      <c r="H2068" s="19"/>
      <c r="I2068" s="19"/>
      <c r="J2068" s="19"/>
      <c r="K2068" s="19"/>
      <c r="L2068" s="19"/>
      <c r="M2068" s="19"/>
      <c r="N2068" s="51">
        <f t="shared" si="201"/>
        <v>0.44582317976912333</v>
      </c>
      <c r="O2068" s="51">
        <f t="shared" si="202"/>
        <v>0.34057821118712794</v>
      </c>
      <c r="Q2068" s="12">
        <v>41138</v>
      </c>
      <c r="R2068" s="5">
        <v>3250</v>
      </c>
      <c r="S2068" s="5">
        <v>3285</v>
      </c>
      <c r="T2068" s="5">
        <v>3220</v>
      </c>
      <c r="U2068" s="5">
        <v>3275</v>
      </c>
      <c r="V2068" s="5">
        <v>6375600</v>
      </c>
      <c r="W2068" s="3">
        <v>3275</v>
      </c>
      <c r="X2068" s="19">
        <f t="shared" si="203"/>
        <v>0.76335877862595414</v>
      </c>
      <c r="AF2068" s="51">
        <f t="shared" si="205"/>
        <v>0.44529016593666343</v>
      </c>
      <c r="AG2068" s="51">
        <f t="shared" si="204"/>
        <v>0.34003540490995643</v>
      </c>
    </row>
    <row r="2069" spans="1:33">
      <c r="A2069" s="12">
        <v>41141</v>
      </c>
      <c r="B2069" s="14">
        <v>9202.36</v>
      </c>
      <c r="C2069" s="14">
        <v>9222.8700000000008</v>
      </c>
      <c r="D2069" s="14">
        <v>9150.7900000000009</v>
      </c>
      <c r="E2069" s="15">
        <v>9171.16</v>
      </c>
      <c r="F2069" s="19">
        <f t="shared" si="200"/>
        <v>9.4426441148119267E-2</v>
      </c>
      <c r="G2069" s="19"/>
      <c r="H2069" s="19"/>
      <c r="I2069" s="19"/>
      <c r="J2069" s="19"/>
      <c r="K2069" s="19"/>
      <c r="L2069" s="19"/>
      <c r="M2069" s="19"/>
      <c r="N2069" s="51">
        <f t="shared" si="201"/>
        <v>9.1865911187126751E-4</v>
      </c>
      <c r="O2069" s="51">
        <f t="shared" si="202"/>
        <v>8.9304329890033839E-5</v>
      </c>
      <c r="Q2069" s="12">
        <v>41141</v>
      </c>
      <c r="R2069" s="5">
        <v>3285</v>
      </c>
      <c r="S2069" s="5">
        <v>3300</v>
      </c>
      <c r="T2069" s="5">
        <v>3240</v>
      </c>
      <c r="U2069" s="5">
        <v>3245</v>
      </c>
      <c r="V2069" s="5">
        <v>5048000</v>
      </c>
      <c r="W2069" s="3">
        <v>3245</v>
      </c>
      <c r="X2069" s="19">
        <f t="shared" si="203"/>
        <v>-0.92449922958397546</v>
      </c>
      <c r="AF2069" s="51">
        <f t="shared" si="205"/>
        <v>-0.78948194530837812</v>
      </c>
      <c r="AG2069" s="51">
        <f t="shared" si="204"/>
        <v>0.72966402871613412</v>
      </c>
    </row>
    <row r="2070" spans="1:33">
      <c r="A2070" s="12">
        <v>41142</v>
      </c>
      <c r="B2070" s="14">
        <v>9165.15</v>
      </c>
      <c r="C2070" s="14">
        <v>9196.67</v>
      </c>
      <c r="D2070" s="14">
        <v>9146.07</v>
      </c>
      <c r="E2070" s="15">
        <v>9156.92</v>
      </c>
      <c r="F2070" s="19">
        <f t="shared" si="200"/>
        <v>-0.15551080494314443</v>
      </c>
      <c r="G2070" s="19"/>
      <c r="H2070" s="19"/>
      <c r="I2070" s="19"/>
      <c r="J2070" s="19"/>
      <c r="K2070" s="19"/>
      <c r="L2070" s="19"/>
      <c r="M2070" s="19"/>
      <c r="N2070" s="51">
        <f t="shared" si="201"/>
        <v>-3.5623438844769981E-3</v>
      </c>
      <c r="O2070" s="51">
        <f t="shared" si="202"/>
        <v>5.4406124122403888E-4</v>
      </c>
      <c r="Q2070" s="12">
        <v>41142</v>
      </c>
      <c r="R2070" s="5">
        <v>3240</v>
      </c>
      <c r="S2070" s="5">
        <v>3295</v>
      </c>
      <c r="T2070" s="5">
        <v>3235</v>
      </c>
      <c r="U2070" s="5">
        <v>3260</v>
      </c>
      <c r="V2070" s="5">
        <v>4787400</v>
      </c>
      <c r="W2070" s="3">
        <v>3260</v>
      </c>
      <c r="X2070" s="19">
        <f t="shared" si="203"/>
        <v>0.46012269938650308</v>
      </c>
      <c r="AF2070" s="51">
        <f t="shared" si="205"/>
        <v>9.7584098077915446E-2</v>
      </c>
      <c r="AG2070" s="51">
        <f t="shared" si="204"/>
        <v>4.4926791427116725E-2</v>
      </c>
    </row>
    <row r="2071" spans="1:33">
      <c r="A2071" s="12">
        <v>41143</v>
      </c>
      <c r="B2071" s="14">
        <v>9150.69</v>
      </c>
      <c r="C2071" s="14">
        <v>9162.9699999999993</v>
      </c>
      <c r="D2071" s="14">
        <v>9075.08</v>
      </c>
      <c r="E2071" s="15">
        <v>9131.74</v>
      </c>
      <c r="F2071" s="19">
        <f t="shared" si="200"/>
        <v>-0.27574153447207533</v>
      </c>
      <c r="G2071" s="19"/>
      <c r="H2071" s="19"/>
      <c r="I2071" s="19"/>
      <c r="J2071" s="19"/>
      <c r="K2071" s="19"/>
      <c r="L2071" s="19"/>
      <c r="M2071" s="19"/>
      <c r="N2071" s="51">
        <f t="shared" si="201"/>
        <v>-2.0336662823738173E-2</v>
      </c>
      <c r="O2071" s="51">
        <f t="shared" si="202"/>
        <v>5.5510216045605082E-3</v>
      </c>
      <c r="Q2071" s="12">
        <v>41143</v>
      </c>
      <c r="R2071" s="5">
        <v>3275</v>
      </c>
      <c r="S2071" s="5">
        <v>3290</v>
      </c>
      <c r="T2071" s="5">
        <v>3235</v>
      </c>
      <c r="U2071" s="5">
        <v>3275</v>
      </c>
      <c r="V2071" s="5">
        <v>5665400</v>
      </c>
      <c r="W2071" s="3">
        <v>3275</v>
      </c>
      <c r="X2071" s="19">
        <f t="shared" si="203"/>
        <v>0.45801526717557256</v>
      </c>
      <c r="AF2071" s="51">
        <f t="shared" si="205"/>
        <v>9.625015261124166E-2</v>
      </c>
      <c r="AG2071" s="51">
        <f t="shared" si="204"/>
        <v>4.4109814938636319E-2</v>
      </c>
    </row>
    <row r="2072" spans="1:33">
      <c r="A2072" s="12">
        <v>41144</v>
      </c>
      <c r="B2072" s="14">
        <v>9080.67</v>
      </c>
      <c r="C2072" s="14">
        <v>9194.4699999999993</v>
      </c>
      <c r="D2072" s="14">
        <v>9062.5400000000009</v>
      </c>
      <c r="E2072" s="15">
        <v>9178.1200000000008</v>
      </c>
      <c r="F2072" s="19">
        <f t="shared" si="200"/>
        <v>0.50533224669105459</v>
      </c>
      <c r="G2072" s="19"/>
      <c r="H2072" s="19"/>
      <c r="I2072" s="19"/>
      <c r="J2072" s="19"/>
      <c r="K2072" s="19"/>
      <c r="L2072" s="19"/>
      <c r="M2072" s="19"/>
      <c r="N2072" s="51">
        <f t="shared" si="201"/>
        <v>0.13118743399213001</v>
      </c>
      <c r="O2072" s="51">
        <f t="shared" si="202"/>
        <v>6.6658619709560912E-2</v>
      </c>
      <c r="Q2072" s="12">
        <v>41144</v>
      </c>
      <c r="R2072" s="5">
        <v>3240</v>
      </c>
      <c r="S2072" s="5">
        <v>3270</v>
      </c>
      <c r="T2072" s="5">
        <v>3220</v>
      </c>
      <c r="U2072" s="5">
        <v>3260</v>
      </c>
      <c r="V2072" s="5">
        <v>4652200</v>
      </c>
      <c r="W2072" s="3">
        <v>3260</v>
      </c>
      <c r="X2072" s="19">
        <f t="shared" si="203"/>
        <v>-0.46012269938650308</v>
      </c>
      <c r="AF2072" s="51">
        <f t="shared" si="205"/>
        <v>-9.7243920607023554E-2</v>
      </c>
      <c r="AG2072" s="51">
        <f t="shared" si="204"/>
        <v>4.4718093545084187E-2</v>
      </c>
    </row>
    <row r="2073" spans="1:33">
      <c r="A2073" s="12">
        <v>41145</v>
      </c>
      <c r="B2073" s="14">
        <v>9069.9500000000007</v>
      </c>
      <c r="C2073" s="14">
        <v>9090.67</v>
      </c>
      <c r="D2073" s="14">
        <v>9045.7900000000009</v>
      </c>
      <c r="E2073" s="15">
        <v>9070.76</v>
      </c>
      <c r="F2073" s="19">
        <f t="shared" si="200"/>
        <v>-1.1835832940128566</v>
      </c>
      <c r="G2073" s="19"/>
      <c r="H2073" s="19"/>
      <c r="I2073" s="19"/>
      <c r="J2073" s="19"/>
      <c r="K2073" s="19"/>
      <c r="L2073" s="19"/>
      <c r="M2073" s="19"/>
      <c r="N2073" s="51">
        <f t="shared" si="201"/>
        <v>-1.6463681903721923</v>
      </c>
      <c r="O2073" s="51">
        <f t="shared" si="202"/>
        <v>1.9440284750540822</v>
      </c>
      <c r="Q2073" s="12">
        <v>41145</v>
      </c>
      <c r="R2073" s="5">
        <v>3225</v>
      </c>
      <c r="S2073" s="5">
        <v>3245</v>
      </c>
      <c r="T2073" s="5">
        <v>3210</v>
      </c>
      <c r="U2073" s="5">
        <v>3235</v>
      </c>
      <c r="V2073" s="5">
        <v>3659600</v>
      </c>
      <c r="W2073" s="3">
        <v>3235</v>
      </c>
      <c r="X2073" s="19">
        <f t="shared" si="203"/>
        <v>-0.77279752704791349</v>
      </c>
      <c r="AF2073" s="51">
        <f t="shared" si="205"/>
        <v>-0.46104742859883391</v>
      </c>
      <c r="AG2073" s="51">
        <f t="shared" si="204"/>
        <v>0.3561728452070288</v>
      </c>
    </row>
    <row r="2074" spans="1:33">
      <c r="A2074" s="12">
        <v>41148</v>
      </c>
      <c r="B2074" s="14">
        <v>9140.41</v>
      </c>
      <c r="C2074" s="14">
        <v>9150.48</v>
      </c>
      <c r="D2074" s="14">
        <v>9084.8700000000008</v>
      </c>
      <c r="E2074" s="15">
        <v>9085.39</v>
      </c>
      <c r="F2074" s="19">
        <f t="shared" si="200"/>
        <v>0.16102775995305871</v>
      </c>
      <c r="G2074" s="19"/>
      <c r="H2074" s="19"/>
      <c r="I2074" s="19"/>
      <c r="J2074" s="19"/>
      <c r="K2074" s="19"/>
      <c r="L2074" s="19"/>
      <c r="M2074" s="19"/>
      <c r="N2074" s="51">
        <f t="shared" si="201"/>
        <v>4.3958666866177202E-3</v>
      </c>
      <c r="O2074" s="51">
        <f t="shared" si="202"/>
        <v>7.2009978979454561E-4</v>
      </c>
      <c r="Q2074" s="12">
        <v>41148</v>
      </c>
      <c r="R2074" s="5">
        <v>3250</v>
      </c>
      <c r="S2074" s="5">
        <v>3280</v>
      </c>
      <c r="T2074" s="5">
        <v>3215</v>
      </c>
      <c r="U2074" s="5">
        <v>3220</v>
      </c>
      <c r="V2074" s="5">
        <v>3614600</v>
      </c>
      <c r="W2074" s="3">
        <v>3220</v>
      </c>
      <c r="X2074" s="19">
        <f t="shared" si="203"/>
        <v>-0.46583850931677018</v>
      </c>
      <c r="AF2074" s="51">
        <f t="shared" si="205"/>
        <v>-0.10091528587655452</v>
      </c>
      <c r="AG2074" s="51">
        <f t="shared" si="204"/>
        <v>4.6983201453089631E-2</v>
      </c>
    </row>
    <row r="2075" spans="1:33">
      <c r="A2075" s="12">
        <v>41149</v>
      </c>
      <c r="B2075" s="14">
        <v>9138.51</v>
      </c>
      <c r="C2075" s="14">
        <v>9140.6200000000008</v>
      </c>
      <c r="D2075" s="14">
        <v>8988.99</v>
      </c>
      <c r="E2075" s="15">
        <v>9033.2900000000009</v>
      </c>
      <c r="F2075" s="19">
        <f t="shared" si="200"/>
        <v>-0.57675553425162418</v>
      </c>
      <c r="G2075" s="19"/>
      <c r="H2075" s="19"/>
      <c r="I2075" s="19"/>
      <c r="J2075" s="19"/>
      <c r="K2075" s="19"/>
      <c r="L2075" s="19"/>
      <c r="M2075" s="19"/>
      <c r="N2075" s="51">
        <f t="shared" si="201"/>
        <v>-0.18908993536712426</v>
      </c>
      <c r="O2075" s="51">
        <f t="shared" si="202"/>
        <v>0.10853201958757032</v>
      </c>
      <c r="Q2075" s="12">
        <v>41149</v>
      </c>
      <c r="R2075" s="5">
        <v>3235</v>
      </c>
      <c r="S2075" s="5">
        <v>3260</v>
      </c>
      <c r="T2075" s="5">
        <v>3150</v>
      </c>
      <c r="U2075" s="5">
        <v>3180</v>
      </c>
      <c r="V2075" s="5">
        <v>6759100</v>
      </c>
      <c r="W2075" s="3">
        <v>3180</v>
      </c>
      <c r="X2075" s="19">
        <f t="shared" si="203"/>
        <v>-1.257861635220126</v>
      </c>
      <c r="AF2075" s="51">
        <f t="shared" si="205"/>
        <v>-1.988937799908612</v>
      </c>
      <c r="AG2075" s="51">
        <f t="shared" si="204"/>
        <v>2.5012759202681458</v>
      </c>
    </row>
    <row r="2076" spans="1:33">
      <c r="A2076" s="12">
        <v>41150</v>
      </c>
      <c r="B2076" s="14">
        <v>9045.73</v>
      </c>
      <c r="C2076" s="14">
        <v>9073.99</v>
      </c>
      <c r="D2076" s="14">
        <v>9033.83</v>
      </c>
      <c r="E2076" s="15">
        <v>9069.81</v>
      </c>
      <c r="F2076" s="19">
        <f t="shared" si="200"/>
        <v>0.40265452087748937</v>
      </c>
      <c r="G2076" s="19"/>
      <c r="H2076" s="19"/>
      <c r="I2076" s="19"/>
      <c r="J2076" s="19"/>
      <c r="K2076" s="19"/>
      <c r="L2076" s="19"/>
      <c r="M2076" s="19"/>
      <c r="N2076" s="51">
        <f t="shared" si="201"/>
        <v>6.6646719540762137E-2</v>
      </c>
      <c r="O2076" s="51">
        <f t="shared" si="202"/>
        <v>2.7021225189348914E-2</v>
      </c>
      <c r="Q2076" s="12">
        <v>41150</v>
      </c>
      <c r="R2076" s="5">
        <v>3180</v>
      </c>
      <c r="S2076" s="5">
        <v>3195</v>
      </c>
      <c r="T2076" s="5">
        <v>3160</v>
      </c>
      <c r="U2076" s="5">
        <v>3175</v>
      </c>
      <c r="V2076" s="5">
        <v>2614800</v>
      </c>
      <c r="W2076" s="3">
        <v>3175</v>
      </c>
      <c r="X2076" s="19">
        <f t="shared" si="203"/>
        <v>-0.15748031496062992</v>
      </c>
      <c r="AF2076" s="51">
        <f t="shared" si="205"/>
        <v>-3.8856292915015306E-3</v>
      </c>
      <c r="AG2076" s="51">
        <f t="shared" si="204"/>
        <v>6.1086956184806774E-4</v>
      </c>
    </row>
    <row r="2077" spans="1:33">
      <c r="A2077" s="12">
        <v>41151</v>
      </c>
      <c r="B2077" s="14">
        <v>9062.07</v>
      </c>
      <c r="C2077" s="14">
        <v>9062.07</v>
      </c>
      <c r="D2077" s="14">
        <v>8960.24</v>
      </c>
      <c r="E2077" s="15">
        <v>8983.7800000000007</v>
      </c>
      <c r="F2077" s="19">
        <f t="shared" si="200"/>
        <v>-0.95761472342375742</v>
      </c>
      <c r="G2077" s="19"/>
      <c r="H2077" s="19"/>
      <c r="I2077" s="19"/>
      <c r="J2077" s="19"/>
      <c r="K2077" s="19"/>
      <c r="L2077" s="19"/>
      <c r="M2077" s="19"/>
      <c r="N2077" s="51">
        <f t="shared" si="201"/>
        <v>-0.87051761096949698</v>
      </c>
      <c r="O2077" s="51">
        <f t="shared" si="202"/>
        <v>0.83119594407090969</v>
      </c>
      <c r="Q2077" s="12">
        <v>41151</v>
      </c>
      <c r="R2077" s="5">
        <v>3180</v>
      </c>
      <c r="S2077" s="5">
        <v>3190</v>
      </c>
      <c r="T2077" s="5">
        <v>3160</v>
      </c>
      <c r="U2077" s="5">
        <v>3170</v>
      </c>
      <c r="V2077" s="5">
        <v>3291700</v>
      </c>
      <c r="W2077" s="3">
        <v>3170</v>
      </c>
      <c r="X2077" s="19">
        <f t="shared" si="203"/>
        <v>-0.15772870662460567</v>
      </c>
      <c r="AF2077" s="51">
        <f t="shared" si="205"/>
        <v>-3.9040759839762129E-3</v>
      </c>
      <c r="AG2077" s="51">
        <f t="shared" si="204"/>
        <v>6.1473935273609348E-4</v>
      </c>
    </row>
    <row r="2078" spans="1:33">
      <c r="A2078" s="12">
        <v>41152</v>
      </c>
      <c r="B2078" s="14">
        <v>8891.75</v>
      </c>
      <c r="C2078" s="14">
        <v>8933.99</v>
      </c>
      <c r="D2078" s="14">
        <v>8839.91</v>
      </c>
      <c r="E2078" s="15">
        <v>8839.91</v>
      </c>
      <c r="F2078" s="19">
        <f t="shared" si="200"/>
        <v>-1.6275052574064759</v>
      </c>
      <c r="G2078" s="19"/>
      <c r="H2078" s="19"/>
      <c r="I2078" s="19"/>
      <c r="J2078" s="19"/>
      <c r="K2078" s="19"/>
      <c r="L2078" s="19"/>
      <c r="M2078" s="19"/>
      <c r="N2078" s="51">
        <f t="shared" si="201"/>
        <v>-4.288798595662402</v>
      </c>
      <c r="O2078" s="51">
        <f t="shared" si="202"/>
        <v>6.9680972407487598</v>
      </c>
      <c r="Q2078" s="12">
        <v>41152</v>
      </c>
      <c r="R2078" s="5">
        <v>3135</v>
      </c>
      <c r="S2078" s="5">
        <v>3155</v>
      </c>
      <c r="T2078" s="5">
        <v>3095</v>
      </c>
      <c r="U2078" s="5">
        <v>3095</v>
      </c>
      <c r="V2078" s="5">
        <v>5663800</v>
      </c>
      <c r="W2078" s="3">
        <v>3095</v>
      </c>
      <c r="X2078" s="19">
        <f t="shared" si="203"/>
        <v>-2.4232633279483036</v>
      </c>
      <c r="AF2078" s="51">
        <f t="shared" si="205"/>
        <v>-14.225182241406387</v>
      </c>
      <c r="AG2078" s="51">
        <f t="shared" si="204"/>
        <v>34.467552987124492</v>
      </c>
    </row>
    <row r="2079" spans="1:33">
      <c r="A2079" s="12">
        <v>41155</v>
      </c>
      <c r="B2079" s="14">
        <v>8836.61</v>
      </c>
      <c r="C2079" s="14">
        <v>8893.39</v>
      </c>
      <c r="D2079" s="14">
        <v>8773.4</v>
      </c>
      <c r="E2079" s="15">
        <v>8783.89</v>
      </c>
      <c r="F2079" s="19">
        <f t="shared" si="200"/>
        <v>-0.63775844187484632</v>
      </c>
      <c r="G2079" s="19"/>
      <c r="H2079" s="19"/>
      <c r="I2079" s="19"/>
      <c r="J2079" s="19"/>
      <c r="K2079" s="19"/>
      <c r="L2079" s="19"/>
      <c r="M2079" s="19"/>
      <c r="N2079" s="51">
        <f t="shared" si="201"/>
        <v>-0.25601554726943343</v>
      </c>
      <c r="O2079" s="51">
        <f t="shared" si="202"/>
        <v>0.162563030389094</v>
      </c>
      <c r="Q2079" s="12">
        <v>41155</v>
      </c>
      <c r="R2079" s="5">
        <v>3090</v>
      </c>
      <c r="S2079" s="5">
        <v>3135</v>
      </c>
      <c r="T2079" s="5">
        <v>3065</v>
      </c>
      <c r="U2079" s="5">
        <v>3090</v>
      </c>
      <c r="V2079" s="5">
        <v>4906500</v>
      </c>
      <c r="W2079" s="3">
        <v>3090</v>
      </c>
      <c r="X2079" s="19">
        <f t="shared" si="203"/>
        <v>-0.16181229773462785</v>
      </c>
      <c r="AF2079" s="51">
        <f t="shared" si="205"/>
        <v>-4.215766313363462E-3</v>
      </c>
      <c r="AG2079" s="51">
        <f t="shared" si="204"/>
        <v>6.8103386112671382E-4</v>
      </c>
    </row>
    <row r="2080" spans="1:33">
      <c r="A2080" s="12">
        <v>41156</v>
      </c>
      <c r="B2080" s="14">
        <v>8787.9699999999993</v>
      </c>
      <c r="C2080" s="14">
        <v>8804.44</v>
      </c>
      <c r="D2080" s="14">
        <v>8729.2199999999993</v>
      </c>
      <c r="E2080" s="15">
        <v>8775.51</v>
      </c>
      <c r="F2080" s="19">
        <f t="shared" si="200"/>
        <v>-9.5493025476572874E-2</v>
      </c>
      <c r="G2080" s="19"/>
      <c r="H2080" s="19"/>
      <c r="I2080" s="19"/>
      <c r="J2080" s="19"/>
      <c r="K2080" s="19"/>
      <c r="L2080" s="19"/>
      <c r="M2080" s="19"/>
      <c r="N2080" s="51">
        <f t="shared" si="201"/>
        <v>-7.9680058267706671E-4</v>
      </c>
      <c r="O2080" s="51">
        <f t="shared" si="202"/>
        <v>7.3869675405590065E-5</v>
      </c>
      <c r="Q2080" s="12">
        <v>41156</v>
      </c>
      <c r="R2080" s="5">
        <v>3105</v>
      </c>
      <c r="S2080" s="5">
        <v>3105</v>
      </c>
      <c r="T2080" s="5">
        <v>3050</v>
      </c>
      <c r="U2080" s="5">
        <v>3080</v>
      </c>
      <c r="V2080" s="5">
        <v>4712200</v>
      </c>
      <c r="W2080" s="3">
        <v>3080</v>
      </c>
      <c r="X2080" s="19">
        <f t="shared" si="203"/>
        <v>-0.32467532467532467</v>
      </c>
      <c r="AF2080" s="51">
        <f t="shared" si="205"/>
        <v>-3.4140727133905487E-2</v>
      </c>
      <c r="AG2080" s="51">
        <f t="shared" si="204"/>
        <v>1.1075508856799877E-2</v>
      </c>
    </row>
    <row r="2081" spans="1:33">
      <c r="A2081" s="12">
        <v>41157</v>
      </c>
      <c r="B2081" s="14">
        <v>8756.59</v>
      </c>
      <c r="C2081" s="14">
        <v>8759.26</v>
      </c>
      <c r="D2081" s="14">
        <v>8679.82</v>
      </c>
      <c r="E2081" s="15">
        <v>8679.82</v>
      </c>
      <c r="F2081" s="19">
        <f t="shared" si="200"/>
        <v>-1.1024422165436669</v>
      </c>
      <c r="G2081" s="19"/>
      <c r="H2081" s="19"/>
      <c r="I2081" s="19"/>
      <c r="J2081" s="19"/>
      <c r="K2081" s="19"/>
      <c r="L2081" s="19"/>
      <c r="M2081" s="19"/>
      <c r="N2081" s="51">
        <f t="shared" si="201"/>
        <v>-1.3297554768068616</v>
      </c>
      <c r="O2081" s="51">
        <f t="shared" si="202"/>
        <v>1.4622749838272771</v>
      </c>
      <c r="Q2081" s="12">
        <v>41157</v>
      </c>
      <c r="R2081" s="5">
        <v>3100</v>
      </c>
      <c r="S2081" s="5">
        <v>3135</v>
      </c>
      <c r="T2081" s="5">
        <v>3050</v>
      </c>
      <c r="U2081" s="5">
        <v>3050</v>
      </c>
      <c r="V2081" s="5">
        <v>5832300</v>
      </c>
      <c r="W2081" s="3">
        <v>3050</v>
      </c>
      <c r="X2081" s="19">
        <f t="shared" si="203"/>
        <v>-0.98360655737704927</v>
      </c>
      <c r="AF2081" s="51">
        <f t="shared" si="205"/>
        <v>-0.95084444455212591</v>
      </c>
      <c r="AG2081" s="51">
        <f t="shared" si="204"/>
        <v>0.93500219670018303</v>
      </c>
    </row>
    <row r="2082" spans="1:33">
      <c r="A2082" s="12">
        <v>41158</v>
      </c>
      <c r="B2082" s="14">
        <v>8690.34</v>
      </c>
      <c r="C2082" s="5">
        <v>8697</v>
      </c>
      <c r="D2082" s="14">
        <v>8646.0300000000007</v>
      </c>
      <c r="E2082" s="15">
        <v>8680.57</v>
      </c>
      <c r="F2082" s="19">
        <f t="shared" si="200"/>
        <v>8.6399856230639227E-3</v>
      </c>
      <c r="G2082" s="19"/>
      <c r="H2082" s="19"/>
      <c r="I2082" s="19"/>
      <c r="J2082" s="19"/>
      <c r="K2082" s="19"/>
      <c r="L2082" s="19"/>
      <c r="M2082" s="19"/>
      <c r="N2082" s="51">
        <f t="shared" si="201"/>
        <v>1.4913722789085522E-6</v>
      </c>
      <c r="O2082" s="51">
        <f t="shared" si="202"/>
        <v>1.7039156367182709E-8</v>
      </c>
      <c r="Q2082" s="12">
        <v>41158</v>
      </c>
      <c r="R2082" s="5">
        <v>3080</v>
      </c>
      <c r="S2082" s="5">
        <v>3105</v>
      </c>
      <c r="T2082" s="5">
        <v>3050</v>
      </c>
      <c r="U2082" s="5">
        <v>3100</v>
      </c>
      <c r="V2082" s="5">
        <v>5024400</v>
      </c>
      <c r="W2082" s="3">
        <v>3100</v>
      </c>
      <c r="X2082" s="19">
        <f t="shared" si="203"/>
        <v>1.6129032258064515</v>
      </c>
      <c r="AF2082" s="51">
        <f t="shared" si="205"/>
        <v>4.1979884299361627</v>
      </c>
      <c r="AG2082" s="51">
        <f t="shared" si="204"/>
        <v>6.7720732924158114</v>
      </c>
    </row>
    <row r="2083" spans="1:33">
      <c r="A2083" s="12">
        <v>41159</v>
      </c>
      <c r="B2083" s="14">
        <v>8821.3700000000008</v>
      </c>
      <c r="C2083" s="14">
        <v>8871.65</v>
      </c>
      <c r="D2083" s="14">
        <v>8804.27</v>
      </c>
      <c r="E2083" s="15">
        <v>8871.65</v>
      </c>
      <c r="F2083" s="19">
        <f t="shared" si="200"/>
        <v>2.1538270783901523</v>
      </c>
      <c r="G2083" s="19"/>
      <c r="H2083" s="19"/>
      <c r="I2083" s="19"/>
      <c r="J2083" s="19"/>
      <c r="K2083" s="19"/>
      <c r="L2083" s="19"/>
      <c r="M2083" s="19"/>
      <c r="N2083" s="51">
        <f t="shared" si="201"/>
        <v>10.030352611917106</v>
      </c>
      <c r="O2083" s="51">
        <f t="shared" si="202"/>
        <v>21.631581271554438</v>
      </c>
      <c r="Q2083" s="12">
        <v>41159</v>
      </c>
      <c r="R2083" s="5">
        <v>3195</v>
      </c>
      <c r="S2083" s="5">
        <v>3205</v>
      </c>
      <c r="T2083" s="5">
        <v>3150</v>
      </c>
      <c r="U2083" s="5">
        <v>3205</v>
      </c>
      <c r="V2083" s="5">
        <v>8271500</v>
      </c>
      <c r="W2083" s="3">
        <v>3205</v>
      </c>
      <c r="X2083" s="19">
        <f t="shared" si="203"/>
        <v>3.2761310452418098</v>
      </c>
      <c r="AF2083" s="51">
        <f t="shared" si="205"/>
        <v>35.171451499147778</v>
      </c>
      <c r="AG2083" s="51">
        <f t="shared" si="204"/>
        <v>115.23570299829738</v>
      </c>
    </row>
    <row r="2084" spans="1:33">
      <c r="A2084" s="12">
        <v>41162</v>
      </c>
      <c r="B2084" s="14">
        <v>8853.19</v>
      </c>
      <c r="C2084" s="14">
        <v>8874.5400000000009</v>
      </c>
      <c r="D2084" s="14">
        <v>8838.18</v>
      </c>
      <c r="E2084" s="15">
        <v>8869.3700000000008</v>
      </c>
      <c r="F2084" s="19">
        <f t="shared" si="200"/>
        <v>-2.5706448146811282E-2</v>
      </c>
      <c r="G2084" s="19"/>
      <c r="H2084" s="19"/>
      <c r="I2084" s="19"/>
      <c r="J2084" s="19"/>
      <c r="K2084" s="19"/>
      <c r="L2084" s="19"/>
      <c r="M2084" s="19"/>
      <c r="N2084" s="51">
        <f t="shared" si="201"/>
        <v>-1.2042499772428981E-5</v>
      </c>
      <c r="O2084" s="51">
        <f t="shared" si="202"/>
        <v>2.7602951925687817E-7</v>
      </c>
      <c r="Q2084" s="12">
        <v>41162</v>
      </c>
      <c r="R2084" s="5">
        <v>3205</v>
      </c>
      <c r="S2084" s="5">
        <v>3225</v>
      </c>
      <c r="T2084" s="5">
        <v>3180</v>
      </c>
      <c r="U2084" s="5">
        <v>3225</v>
      </c>
      <c r="V2084" s="5">
        <v>4950600</v>
      </c>
      <c r="W2084" s="3">
        <v>3225</v>
      </c>
      <c r="X2084" s="19">
        <f t="shared" si="203"/>
        <v>0.62015503875968991</v>
      </c>
      <c r="AF2084" s="51">
        <f t="shared" si="205"/>
        <v>0.2388159476941292</v>
      </c>
      <c r="AG2084" s="51">
        <f t="shared" si="204"/>
        <v>0.14816686767313977</v>
      </c>
    </row>
    <row r="2085" spans="1:33">
      <c r="A2085" s="12">
        <v>41163</v>
      </c>
      <c r="B2085" s="14">
        <v>8811.33</v>
      </c>
      <c r="C2085" s="14">
        <v>8814.0300000000007</v>
      </c>
      <c r="D2085" s="14">
        <v>8769.4699999999993</v>
      </c>
      <c r="E2085" s="15">
        <v>8807.3799999999992</v>
      </c>
      <c r="F2085" s="19">
        <f t="shared" si="200"/>
        <v>-0.70384155106287682</v>
      </c>
      <c r="G2085" s="19"/>
      <c r="H2085" s="19"/>
      <c r="I2085" s="19"/>
      <c r="J2085" s="19"/>
      <c r="K2085" s="19"/>
      <c r="L2085" s="19"/>
      <c r="M2085" s="19"/>
      <c r="N2085" s="51">
        <f t="shared" si="201"/>
        <v>-0.34455522878301231</v>
      </c>
      <c r="O2085" s="51">
        <f t="shared" si="202"/>
        <v>0.24155264269364354</v>
      </c>
      <c r="Q2085" s="12">
        <v>41163</v>
      </c>
      <c r="R2085" s="5">
        <v>3175</v>
      </c>
      <c r="S2085" s="5">
        <v>3180</v>
      </c>
      <c r="T2085" s="5">
        <v>3145</v>
      </c>
      <c r="U2085" s="5">
        <v>3170</v>
      </c>
      <c r="V2085" s="5">
        <v>4177600</v>
      </c>
      <c r="W2085" s="3">
        <v>3170</v>
      </c>
      <c r="X2085" s="19">
        <f t="shared" si="203"/>
        <v>-1.7350157728706623</v>
      </c>
      <c r="AF2085" s="51">
        <f t="shared" si="205"/>
        <v>-5.2204647507726252</v>
      </c>
      <c r="AG2085" s="51">
        <f t="shared" si="204"/>
        <v>9.0561906555697806</v>
      </c>
    </row>
    <row r="2086" spans="1:33">
      <c r="A2086" s="12">
        <v>41164</v>
      </c>
      <c r="B2086" s="14">
        <v>8827.2099999999991</v>
      </c>
      <c r="C2086" s="14">
        <v>8959.9599999999991</v>
      </c>
      <c r="D2086" s="14">
        <v>8821.7999999999993</v>
      </c>
      <c r="E2086" s="15">
        <v>8959.9599999999991</v>
      </c>
      <c r="F2086" s="19">
        <f t="shared" si="200"/>
        <v>1.7029093879883388</v>
      </c>
      <c r="G2086" s="19"/>
      <c r="H2086" s="19"/>
      <c r="I2086" s="19"/>
      <c r="J2086" s="19"/>
      <c r="K2086" s="19"/>
      <c r="L2086" s="19"/>
      <c r="M2086" s="19"/>
      <c r="N2086" s="51">
        <f t="shared" si="201"/>
        <v>4.9625373616986881</v>
      </c>
      <c r="O2086" s="51">
        <f t="shared" si="202"/>
        <v>8.4645729583157667</v>
      </c>
      <c r="Q2086" s="12">
        <v>41164</v>
      </c>
      <c r="R2086" s="5">
        <v>3145</v>
      </c>
      <c r="S2086" s="5">
        <v>3200</v>
      </c>
      <c r="T2086" s="5">
        <v>3145</v>
      </c>
      <c r="U2086" s="5">
        <v>3200</v>
      </c>
      <c r="V2086" s="5">
        <v>4696600</v>
      </c>
      <c r="W2086" s="3">
        <v>3200</v>
      </c>
      <c r="X2086" s="19">
        <f t="shared" si="203"/>
        <v>0.9375</v>
      </c>
      <c r="AF2086" s="51">
        <f t="shared" si="205"/>
        <v>0.82468091845409075</v>
      </c>
      <c r="AG2086" s="51">
        <f t="shared" si="204"/>
        <v>0.77335920874858766</v>
      </c>
    </row>
    <row r="2087" spans="1:33">
      <c r="A2087" s="12">
        <v>41165</v>
      </c>
      <c r="B2087" s="14">
        <v>8950.01</v>
      </c>
      <c r="C2087" s="14">
        <v>9022.2000000000007</v>
      </c>
      <c r="D2087" s="14">
        <v>8932.1</v>
      </c>
      <c r="E2087" s="15">
        <v>8995.15</v>
      </c>
      <c r="F2087" s="19">
        <f t="shared" si="200"/>
        <v>0.39121081916366607</v>
      </c>
      <c r="G2087" s="19"/>
      <c r="H2087" s="19"/>
      <c r="I2087" s="19"/>
      <c r="J2087" s="19"/>
      <c r="K2087" s="19"/>
      <c r="L2087" s="19"/>
      <c r="M2087" s="19"/>
      <c r="N2087" s="51">
        <f t="shared" si="201"/>
        <v>6.1161114887880633E-2</v>
      </c>
      <c r="O2087" s="51">
        <f t="shared" si="202"/>
        <v>2.4097233794101097E-2</v>
      </c>
      <c r="Q2087" s="12">
        <v>41165</v>
      </c>
      <c r="R2087" s="5">
        <v>3175</v>
      </c>
      <c r="S2087" s="5">
        <v>3200</v>
      </c>
      <c r="T2087" s="5">
        <v>3165</v>
      </c>
      <c r="U2087" s="5">
        <v>3170</v>
      </c>
      <c r="V2087" s="5">
        <v>4242100</v>
      </c>
      <c r="W2087" s="3">
        <v>3170</v>
      </c>
      <c r="X2087" s="19">
        <f t="shared" si="203"/>
        <v>-0.94637223974763407</v>
      </c>
      <c r="AF2087" s="51">
        <f t="shared" si="205"/>
        <v>-0.8468709673914524</v>
      </c>
      <c r="AG2087" s="51">
        <f t="shared" si="204"/>
        <v>0.80122838404434626</v>
      </c>
    </row>
    <row r="2088" spans="1:33">
      <c r="A2088" s="12">
        <v>41166</v>
      </c>
      <c r="B2088" s="14">
        <v>9097.92</v>
      </c>
      <c r="C2088" s="14">
        <v>9193.27</v>
      </c>
      <c r="D2088" s="14">
        <v>9081.7999999999993</v>
      </c>
      <c r="E2088" s="15">
        <v>9159.39</v>
      </c>
      <c r="F2088" s="19">
        <f t="shared" si="200"/>
        <v>1.7931325120996027</v>
      </c>
      <c r="G2088" s="19"/>
      <c r="H2088" s="19"/>
      <c r="I2088" s="19"/>
      <c r="J2088" s="19"/>
      <c r="K2088" s="19"/>
      <c r="L2088" s="19"/>
      <c r="M2088" s="19"/>
      <c r="N2088" s="51">
        <f t="shared" si="201"/>
        <v>5.7924097686750233</v>
      </c>
      <c r="O2088" s="51">
        <f t="shared" si="202"/>
        <v>10.402691109950382</v>
      </c>
      <c r="Q2088" s="12">
        <v>41166</v>
      </c>
      <c r="R2088" s="5">
        <v>3200</v>
      </c>
      <c r="S2088" s="5">
        <v>3230</v>
      </c>
      <c r="T2088" s="5">
        <v>3190</v>
      </c>
      <c r="U2088" s="5">
        <v>3215</v>
      </c>
      <c r="V2088" s="5">
        <v>9782700</v>
      </c>
      <c r="W2088" s="3">
        <v>3215</v>
      </c>
      <c r="X2088" s="19">
        <f t="shared" si="203"/>
        <v>1.3996889580093312</v>
      </c>
      <c r="AF2088" s="51">
        <f t="shared" si="205"/>
        <v>2.7437457317436382</v>
      </c>
      <c r="AG2088" s="51">
        <f t="shared" si="204"/>
        <v>3.8411253732518071</v>
      </c>
    </row>
    <row r="2089" spans="1:33">
      <c r="A2089" s="12">
        <v>41170</v>
      </c>
      <c r="B2089" s="14">
        <v>9155.49</v>
      </c>
      <c r="C2089" s="14">
        <v>9180.44</v>
      </c>
      <c r="D2089" s="14">
        <v>9120.61</v>
      </c>
      <c r="E2089" s="15">
        <v>9123.77</v>
      </c>
      <c r="F2089" s="19">
        <f t="shared" si="200"/>
        <v>-0.39040878934912848</v>
      </c>
      <c r="G2089" s="19"/>
      <c r="H2089" s="19"/>
      <c r="I2089" s="19"/>
      <c r="J2089" s="19"/>
      <c r="K2089" s="19"/>
      <c r="L2089" s="19"/>
      <c r="M2089" s="19"/>
      <c r="N2089" s="51">
        <f t="shared" si="201"/>
        <v>-5.8241252507970555E-2</v>
      </c>
      <c r="O2089" s="51">
        <f t="shared" si="202"/>
        <v>2.2575685249214699E-2</v>
      </c>
      <c r="Q2089" s="12">
        <v>41170</v>
      </c>
      <c r="R2089" s="5">
        <v>3215</v>
      </c>
      <c r="S2089" s="5">
        <v>3240</v>
      </c>
      <c r="T2089" s="5">
        <v>3180</v>
      </c>
      <c r="U2089" s="5">
        <v>3195</v>
      </c>
      <c r="V2089" s="5">
        <v>7327600</v>
      </c>
      <c r="W2089" s="3">
        <v>3195</v>
      </c>
      <c r="X2089" s="19">
        <f t="shared" si="203"/>
        <v>-0.6259780907668232</v>
      </c>
      <c r="AF2089" s="51">
        <f t="shared" si="205"/>
        <v>-0.24497394595035196</v>
      </c>
      <c r="AG2089" s="51">
        <f t="shared" si="204"/>
        <v>0.15328271950105798</v>
      </c>
    </row>
    <row r="2090" spans="1:33">
      <c r="A2090" s="12">
        <v>41171</v>
      </c>
      <c r="B2090" s="14">
        <v>9166.52</v>
      </c>
      <c r="C2090" s="14">
        <v>9288.5300000000007</v>
      </c>
      <c r="D2090" s="14">
        <v>9140.75</v>
      </c>
      <c r="E2090" s="15">
        <v>9232.2099999999991</v>
      </c>
      <c r="F2090" s="19">
        <f t="shared" si="200"/>
        <v>1.1745833337846376</v>
      </c>
      <c r="G2090" s="19"/>
      <c r="H2090" s="19"/>
      <c r="I2090" s="19"/>
      <c r="J2090" s="19"/>
      <c r="K2090" s="19"/>
      <c r="L2090" s="19"/>
      <c r="M2090" s="19"/>
      <c r="N2090" s="51">
        <f t="shared" si="201"/>
        <v>1.6320641982955741</v>
      </c>
      <c r="O2090" s="51">
        <f t="shared" si="202"/>
        <v>1.9215409788380511</v>
      </c>
      <c r="Q2090" s="12">
        <v>41171</v>
      </c>
      <c r="R2090" s="5">
        <v>3205</v>
      </c>
      <c r="S2090" s="5">
        <v>3280</v>
      </c>
      <c r="T2090" s="5">
        <v>3200</v>
      </c>
      <c r="U2090" s="5">
        <v>3255</v>
      </c>
      <c r="V2090" s="5">
        <v>9031000</v>
      </c>
      <c r="W2090" s="3">
        <v>3255</v>
      </c>
      <c r="X2090" s="19">
        <f t="shared" si="203"/>
        <v>1.8433179723502304</v>
      </c>
      <c r="AF2090" s="51">
        <f t="shared" si="205"/>
        <v>6.2659949706661831</v>
      </c>
      <c r="AG2090" s="51">
        <f t="shared" si="204"/>
        <v>11.551899163465983</v>
      </c>
    </row>
    <row r="2091" spans="1:33">
      <c r="A2091" s="12">
        <v>41172</v>
      </c>
      <c r="B2091" s="14">
        <v>9174.19</v>
      </c>
      <c r="C2091" s="14">
        <v>9215.57</v>
      </c>
      <c r="D2091" s="14">
        <v>9079.19</v>
      </c>
      <c r="E2091" s="15">
        <v>9086.98</v>
      </c>
      <c r="F2091" s="19">
        <f t="shared" si="200"/>
        <v>-1.5982207510085813</v>
      </c>
      <c r="G2091" s="19"/>
      <c r="H2091" s="19"/>
      <c r="I2091" s="19"/>
      <c r="J2091" s="19"/>
      <c r="K2091" s="19"/>
      <c r="L2091" s="19"/>
      <c r="M2091" s="19"/>
      <c r="N2091" s="51">
        <f t="shared" si="201"/>
        <v>-4.0610451904094935</v>
      </c>
      <c r="O2091" s="51">
        <f t="shared" si="202"/>
        <v>6.4791360037858698</v>
      </c>
      <c r="Q2091" s="12">
        <v>41172</v>
      </c>
      <c r="R2091" s="5">
        <v>3230</v>
      </c>
      <c r="S2091" s="5">
        <v>3270</v>
      </c>
      <c r="T2091" s="5">
        <v>3200</v>
      </c>
      <c r="U2091" s="5">
        <v>3210</v>
      </c>
      <c r="V2091" s="5">
        <v>7855200</v>
      </c>
      <c r="W2091" s="3">
        <v>3210</v>
      </c>
      <c r="X2091" s="19">
        <f t="shared" si="203"/>
        <v>-1.4018691588785046</v>
      </c>
      <c r="AF2091" s="51">
        <f t="shared" si="205"/>
        <v>-2.7534267778187789</v>
      </c>
      <c r="AG2091" s="51">
        <f t="shared" si="204"/>
        <v>3.8592067195469615</v>
      </c>
    </row>
    <row r="2092" spans="1:33">
      <c r="A2092" s="12">
        <v>41173</v>
      </c>
      <c r="B2092" s="14">
        <v>9113.2999999999993</v>
      </c>
      <c r="C2092" s="14">
        <v>9159.33</v>
      </c>
      <c r="D2092" s="14">
        <v>9103.9500000000007</v>
      </c>
      <c r="E2092" s="3">
        <v>9110</v>
      </c>
      <c r="F2092" s="19">
        <f t="shared" si="200"/>
        <v>0.25268935236004869</v>
      </c>
      <c r="G2092" s="19"/>
      <c r="H2092" s="19"/>
      <c r="I2092" s="19"/>
      <c r="J2092" s="19"/>
      <c r="K2092" s="19"/>
      <c r="L2092" s="19"/>
      <c r="M2092" s="19"/>
      <c r="N2092" s="51">
        <f t="shared" si="201"/>
        <v>1.6674114285771858E-2</v>
      </c>
      <c r="O2092" s="51">
        <f t="shared" si="202"/>
        <v>4.2598113380868802E-3</v>
      </c>
      <c r="Q2092" s="12">
        <v>41173</v>
      </c>
      <c r="R2092" s="5">
        <v>3230</v>
      </c>
      <c r="S2092" s="5">
        <v>3250</v>
      </c>
      <c r="T2092" s="5">
        <v>3200</v>
      </c>
      <c r="U2092" s="5">
        <v>3200</v>
      </c>
      <c r="V2092" s="5">
        <v>5188800</v>
      </c>
      <c r="W2092" s="3">
        <v>3200</v>
      </c>
      <c r="X2092" s="19">
        <f t="shared" si="203"/>
        <v>-0.3125</v>
      </c>
      <c r="AF2092" s="51">
        <f t="shared" si="205"/>
        <v>-3.0439188965909435E-2</v>
      </c>
      <c r="AG2092" s="51">
        <f t="shared" si="204"/>
        <v>9.5040950054025488E-3</v>
      </c>
    </row>
    <row r="2093" spans="1:33">
      <c r="A2093" s="12">
        <v>41176</v>
      </c>
      <c r="B2093" s="14">
        <v>9071.32</v>
      </c>
      <c r="C2093" s="14">
        <v>9091.9699999999993</v>
      </c>
      <c r="D2093" s="14">
        <v>9031.1299999999992</v>
      </c>
      <c r="E2093" s="15">
        <v>9069.2900000000009</v>
      </c>
      <c r="F2093" s="19">
        <f t="shared" si="200"/>
        <v>-0.44887747552453522</v>
      </c>
      <c r="G2093" s="19"/>
      <c r="H2093" s="19"/>
      <c r="I2093" s="19"/>
      <c r="J2093" s="19"/>
      <c r="K2093" s="19"/>
      <c r="L2093" s="19"/>
      <c r="M2093" s="19"/>
      <c r="N2093" s="51">
        <f t="shared" si="201"/>
        <v>-8.8771632143824747E-2</v>
      </c>
      <c r="O2093" s="51">
        <f t="shared" si="202"/>
        <v>3.9600342286979437E-2</v>
      </c>
      <c r="Q2093" s="12">
        <v>41176</v>
      </c>
      <c r="R2093" s="5">
        <v>3180</v>
      </c>
      <c r="S2093" s="5">
        <v>3185</v>
      </c>
      <c r="T2093" s="5">
        <v>3130</v>
      </c>
      <c r="U2093" s="5">
        <v>3150</v>
      </c>
      <c r="V2093" s="5">
        <v>4468000</v>
      </c>
      <c r="W2093" s="3">
        <v>3150</v>
      </c>
      <c r="X2093" s="19">
        <f t="shared" si="203"/>
        <v>-1.5873015873015872</v>
      </c>
      <c r="AF2093" s="51">
        <f t="shared" si="205"/>
        <v>-3.9972243123556974</v>
      </c>
      <c r="AG2093" s="51">
        <f t="shared" si="204"/>
        <v>6.3437300481088883</v>
      </c>
    </row>
    <row r="2094" spans="1:33">
      <c r="A2094" s="12">
        <v>41177</v>
      </c>
      <c r="B2094" s="14">
        <v>9031.3700000000008</v>
      </c>
      <c r="C2094" s="14">
        <v>9112.5400000000009</v>
      </c>
      <c r="D2094" s="14">
        <v>9023.6299999999992</v>
      </c>
      <c r="E2094" s="15">
        <v>9091.5400000000009</v>
      </c>
      <c r="F2094" s="19">
        <f t="shared" si="200"/>
        <v>0.24473301552872229</v>
      </c>
      <c r="G2094" s="19"/>
      <c r="H2094" s="19"/>
      <c r="I2094" s="19"/>
      <c r="J2094" s="19"/>
      <c r="K2094" s="19"/>
      <c r="L2094" s="19"/>
      <c r="M2094" s="19"/>
      <c r="N2094" s="51">
        <f t="shared" si="201"/>
        <v>1.5164263558095699E-2</v>
      </c>
      <c r="O2094" s="51">
        <f t="shared" si="202"/>
        <v>3.7534309599925961E-3</v>
      </c>
      <c r="Q2094" s="12">
        <v>41177</v>
      </c>
      <c r="R2094" s="5">
        <v>3120</v>
      </c>
      <c r="S2094" s="5">
        <v>3195</v>
      </c>
      <c r="T2094" s="5">
        <v>3115</v>
      </c>
      <c r="U2094" s="5">
        <v>3185</v>
      </c>
      <c r="V2094" s="5">
        <v>7553600</v>
      </c>
      <c r="W2094" s="3">
        <v>3185</v>
      </c>
      <c r="X2094" s="19">
        <f t="shared" si="203"/>
        <v>1.098901098901099</v>
      </c>
      <c r="AF2094" s="51">
        <f t="shared" si="205"/>
        <v>1.3279853737027347</v>
      </c>
      <c r="AG2094" s="51">
        <f t="shared" si="204"/>
        <v>1.4596802179871844</v>
      </c>
    </row>
    <row r="2095" spans="1:33">
      <c r="A2095" s="12">
        <v>41178</v>
      </c>
      <c r="B2095" s="14">
        <v>8941.75</v>
      </c>
      <c r="C2095" s="14">
        <v>8971.75</v>
      </c>
      <c r="D2095" s="14">
        <v>8894.02</v>
      </c>
      <c r="E2095" s="15">
        <v>8906.7000000000007</v>
      </c>
      <c r="F2095" s="19">
        <f t="shared" si="200"/>
        <v>-2.0752916343875971</v>
      </c>
      <c r="G2095" s="19"/>
      <c r="H2095" s="19"/>
      <c r="I2095" s="19"/>
      <c r="J2095" s="19"/>
      <c r="K2095" s="19"/>
      <c r="L2095" s="19"/>
      <c r="M2095" s="19"/>
      <c r="N2095" s="51">
        <f t="shared" si="201"/>
        <v>-8.9020019116469431</v>
      </c>
      <c r="O2095" s="51">
        <f t="shared" si="202"/>
        <v>18.449456531822314</v>
      </c>
      <c r="Q2095" s="12">
        <v>41178</v>
      </c>
      <c r="R2095" s="5">
        <v>3105</v>
      </c>
      <c r="S2095" s="5">
        <v>3140</v>
      </c>
      <c r="T2095" s="5">
        <v>3090</v>
      </c>
      <c r="U2095" s="5">
        <v>3100</v>
      </c>
      <c r="V2095" s="5">
        <v>7154800</v>
      </c>
      <c r="W2095" s="3">
        <v>3100</v>
      </c>
      <c r="X2095" s="19">
        <f t="shared" si="203"/>
        <v>-2.741935483870968</v>
      </c>
      <c r="AF2095" s="51">
        <f t="shared" si="205"/>
        <v>-20.60840782678412</v>
      </c>
      <c r="AG2095" s="51">
        <f t="shared" si="204"/>
        <v>56.501405801010307</v>
      </c>
    </row>
    <row r="2096" spans="1:33">
      <c r="A2096" s="12">
        <v>41179</v>
      </c>
      <c r="B2096" s="14">
        <v>8856.31</v>
      </c>
      <c r="C2096" s="14">
        <v>8959.25</v>
      </c>
      <c r="D2096" s="14">
        <v>8844.06</v>
      </c>
      <c r="E2096" s="15">
        <v>8949.8700000000008</v>
      </c>
      <c r="F2096" s="19">
        <f t="shared" si="200"/>
        <v>0.48235337496522374</v>
      </c>
      <c r="G2096" s="19"/>
      <c r="H2096" s="19"/>
      <c r="I2096" s="19"/>
      <c r="J2096" s="19"/>
      <c r="K2096" s="19"/>
      <c r="L2096" s="19"/>
      <c r="M2096" s="19"/>
      <c r="N2096" s="51">
        <f t="shared" si="201"/>
        <v>0.11418191875018882</v>
      </c>
      <c r="O2096" s="51">
        <f t="shared" si="202"/>
        <v>5.5394049616694488E-2</v>
      </c>
      <c r="Q2096" s="12">
        <v>41179</v>
      </c>
      <c r="R2096" s="5">
        <v>3065</v>
      </c>
      <c r="S2096" s="5">
        <v>3120</v>
      </c>
      <c r="T2096" s="5">
        <v>3050</v>
      </c>
      <c r="U2096" s="5">
        <v>3115</v>
      </c>
      <c r="V2096" s="5">
        <v>5773800</v>
      </c>
      <c r="W2096" s="3">
        <v>3115</v>
      </c>
      <c r="X2096" s="19">
        <f t="shared" si="203"/>
        <v>0.4815409309791332</v>
      </c>
      <c r="AF2096" s="51">
        <f t="shared" si="205"/>
        <v>0.11184691017719012</v>
      </c>
      <c r="AG2096" s="51">
        <f t="shared" si="204"/>
        <v>5.3888817605221115E-2</v>
      </c>
    </row>
    <row r="2097" spans="1:33">
      <c r="A2097" s="12">
        <v>41180</v>
      </c>
      <c r="B2097" s="14">
        <v>8986.6299999999992</v>
      </c>
      <c r="C2097" s="14">
        <v>8989.08</v>
      </c>
      <c r="D2097" s="14">
        <v>8838.85</v>
      </c>
      <c r="E2097" s="15">
        <v>8870.16</v>
      </c>
      <c r="F2097" s="19">
        <f t="shared" si="200"/>
        <v>-0.89863091533862915</v>
      </c>
      <c r="G2097" s="19"/>
      <c r="H2097" s="19"/>
      <c r="I2097" s="19"/>
      <c r="J2097" s="19"/>
      <c r="K2097" s="19"/>
      <c r="L2097" s="19"/>
      <c r="M2097" s="19"/>
      <c r="N2097" s="51">
        <f t="shared" si="201"/>
        <v>-0.71895169210093224</v>
      </c>
      <c r="O2097" s="51">
        <f t="shared" si="202"/>
        <v>0.64406981640635741</v>
      </c>
      <c r="Q2097" s="12">
        <v>41180</v>
      </c>
      <c r="R2097" s="5">
        <v>3120</v>
      </c>
      <c r="S2097" s="5">
        <v>3120</v>
      </c>
      <c r="T2097" s="5">
        <v>3020</v>
      </c>
      <c r="U2097" s="5">
        <v>3040</v>
      </c>
      <c r="V2097" s="5">
        <v>7168300</v>
      </c>
      <c r="W2097" s="3">
        <v>3040</v>
      </c>
      <c r="X2097" s="19">
        <f t="shared" si="203"/>
        <v>-2.4671052631578947</v>
      </c>
      <c r="AF2097" s="51">
        <f t="shared" si="205"/>
        <v>-15.011414158455862</v>
      </c>
      <c r="AG2097" s="51">
        <f t="shared" si="204"/>
        <v>37.03071885477069</v>
      </c>
    </row>
    <row r="2098" spans="1:33">
      <c r="A2098" s="12">
        <v>41183</v>
      </c>
      <c r="B2098" s="14">
        <v>8815.07</v>
      </c>
      <c r="C2098" s="14">
        <v>8829.35</v>
      </c>
      <c r="D2098" s="14">
        <v>8759.07</v>
      </c>
      <c r="E2098" s="15">
        <v>8796.51</v>
      </c>
      <c r="F2098" s="19">
        <f t="shared" si="200"/>
        <v>-0.83726386942093667</v>
      </c>
      <c r="G2098" s="19"/>
      <c r="H2098" s="19"/>
      <c r="I2098" s="19"/>
      <c r="J2098" s="19"/>
      <c r="K2098" s="19"/>
      <c r="L2098" s="19"/>
      <c r="M2098" s="19"/>
      <c r="N2098" s="51">
        <f t="shared" si="201"/>
        <v>-0.58109316983298132</v>
      </c>
      <c r="O2098" s="51">
        <f t="shared" si="202"/>
        <v>0.48490987416755355</v>
      </c>
      <c r="Q2098" s="12">
        <v>41183</v>
      </c>
      <c r="R2098" s="5">
        <v>3010</v>
      </c>
      <c r="S2098" s="5">
        <v>3020</v>
      </c>
      <c r="T2098" s="5">
        <v>2966</v>
      </c>
      <c r="U2098" s="5">
        <v>2989</v>
      </c>
      <c r="V2098" s="5">
        <v>8253600</v>
      </c>
      <c r="W2098" s="3">
        <v>2989</v>
      </c>
      <c r="X2098" s="19">
        <f t="shared" si="203"/>
        <v>-1.7062562730010038</v>
      </c>
      <c r="AF2098" s="51">
        <f t="shared" si="205"/>
        <v>-4.9651031905101588</v>
      </c>
      <c r="AG2098" s="51">
        <f t="shared" si="204"/>
        <v>8.4704088214215627</v>
      </c>
    </row>
    <row r="2099" spans="1:33">
      <c r="A2099" s="12">
        <v>41184</v>
      </c>
      <c r="B2099" s="14">
        <v>8826.36</v>
      </c>
      <c r="C2099" s="14">
        <v>8843.33</v>
      </c>
      <c r="D2099" s="14">
        <v>8774.75</v>
      </c>
      <c r="E2099" s="15">
        <v>8786.0499999999993</v>
      </c>
      <c r="F2099" s="19">
        <f t="shared" si="200"/>
        <v>-0.11905236141384293</v>
      </c>
      <c r="G2099" s="19"/>
      <c r="H2099" s="19"/>
      <c r="I2099" s="19"/>
      <c r="J2099" s="19"/>
      <c r="K2099" s="19"/>
      <c r="L2099" s="19"/>
      <c r="M2099" s="19"/>
      <c r="N2099" s="51">
        <f t="shared" si="201"/>
        <v>-1.5717069553013014E-3</v>
      </c>
      <c r="O2099" s="51">
        <f t="shared" si="202"/>
        <v>1.8273795764582791E-4</v>
      </c>
      <c r="Q2099" s="12">
        <v>41184</v>
      </c>
      <c r="R2099" s="5">
        <v>3005</v>
      </c>
      <c r="S2099" s="5">
        <v>3020</v>
      </c>
      <c r="T2099" s="5">
        <v>2989</v>
      </c>
      <c r="U2099" s="5">
        <v>2994</v>
      </c>
      <c r="V2099" s="5">
        <v>5013200</v>
      </c>
      <c r="W2099" s="3">
        <v>2994</v>
      </c>
      <c r="X2099" s="19">
        <f t="shared" si="203"/>
        <v>0.16700066800267202</v>
      </c>
      <c r="AF2099" s="51">
        <f t="shared" si="205"/>
        <v>4.6799608528331179E-3</v>
      </c>
      <c r="AG2099" s="51">
        <f t="shared" si="204"/>
        <v>7.8280987165552714E-4</v>
      </c>
    </row>
    <row r="2100" spans="1:33">
      <c r="A2100" s="12">
        <v>41185</v>
      </c>
      <c r="B2100" s="14">
        <v>8778.26</v>
      </c>
      <c r="C2100" s="14">
        <v>8806.75</v>
      </c>
      <c r="D2100" s="14">
        <v>8729.56</v>
      </c>
      <c r="E2100" s="15">
        <v>8746.8700000000008</v>
      </c>
      <c r="F2100" s="19">
        <f t="shared" si="200"/>
        <v>-0.44793166012526159</v>
      </c>
      <c r="G2100" s="19"/>
      <c r="H2100" s="19"/>
      <c r="I2100" s="19"/>
      <c r="J2100" s="19"/>
      <c r="K2100" s="19"/>
      <c r="L2100" s="19"/>
      <c r="M2100" s="19"/>
      <c r="N2100" s="51">
        <f t="shared" si="201"/>
        <v>-8.8208181371456321E-2</v>
      </c>
      <c r="O2100" s="51">
        <f t="shared" si="202"/>
        <v>3.926556257508549E-2</v>
      </c>
      <c r="Q2100" s="12">
        <v>41185</v>
      </c>
      <c r="R2100" s="5">
        <v>2997</v>
      </c>
      <c r="S2100" s="5">
        <v>3050</v>
      </c>
      <c r="T2100" s="5">
        <v>2991</v>
      </c>
      <c r="U2100" s="5">
        <v>3005</v>
      </c>
      <c r="V2100" s="5">
        <v>7634000</v>
      </c>
      <c r="W2100" s="3">
        <v>3005</v>
      </c>
      <c r="X2100" s="19">
        <f t="shared" si="203"/>
        <v>0.36605657237936773</v>
      </c>
      <c r="AF2100" s="51">
        <f t="shared" si="205"/>
        <v>4.9158365538107658E-2</v>
      </c>
      <c r="AG2100" s="51">
        <f t="shared" si="204"/>
        <v>1.8007907292542018E-2</v>
      </c>
    </row>
    <row r="2101" spans="1:33">
      <c r="A2101" s="12">
        <v>41186</v>
      </c>
      <c r="B2101" s="14">
        <v>8783.1299999999992</v>
      </c>
      <c r="C2101" s="14">
        <v>8865.92</v>
      </c>
      <c r="D2101" s="14">
        <v>8738.31</v>
      </c>
      <c r="E2101" s="15">
        <v>8824.59</v>
      </c>
      <c r="F2101" s="19">
        <f t="shared" si="200"/>
        <v>0.88072080402601527</v>
      </c>
      <c r="G2101" s="19"/>
      <c r="H2101" s="19"/>
      <c r="I2101" s="19"/>
      <c r="J2101" s="19"/>
      <c r="K2101" s="19"/>
      <c r="L2101" s="19"/>
      <c r="M2101" s="19"/>
      <c r="N2101" s="51">
        <f t="shared" si="201"/>
        <v>0.68964956614789263</v>
      </c>
      <c r="O2101" s="51">
        <f t="shared" si="202"/>
        <v>0.60930950982119603</v>
      </c>
      <c r="Q2101" s="12">
        <v>41186</v>
      </c>
      <c r="R2101" s="5">
        <v>3040</v>
      </c>
      <c r="S2101" s="5">
        <v>3130</v>
      </c>
      <c r="T2101" s="5">
        <v>3035</v>
      </c>
      <c r="U2101" s="5">
        <v>3095</v>
      </c>
      <c r="V2101" s="5">
        <v>8121800</v>
      </c>
      <c r="W2101" s="3">
        <v>3095</v>
      </c>
      <c r="X2101" s="19">
        <f t="shared" si="203"/>
        <v>2.9079159935379644</v>
      </c>
      <c r="AF2101" s="51">
        <f t="shared" si="205"/>
        <v>24.596060280032898</v>
      </c>
      <c r="AG2101" s="51">
        <f t="shared" si="204"/>
        <v>71.529863836036213</v>
      </c>
    </row>
    <row r="2102" spans="1:33">
      <c r="A2102" s="12">
        <v>41187</v>
      </c>
      <c r="B2102" s="14">
        <v>8850.2900000000009</v>
      </c>
      <c r="C2102" s="14">
        <v>8880.23</v>
      </c>
      <c r="D2102" s="14">
        <v>8805.7900000000009</v>
      </c>
      <c r="E2102" s="15">
        <v>8863.2999999999993</v>
      </c>
      <c r="F2102" s="19">
        <f t="shared" si="200"/>
        <v>0.43674477903263043</v>
      </c>
      <c r="G2102" s="19"/>
      <c r="H2102" s="19"/>
      <c r="I2102" s="19"/>
      <c r="J2102" s="19"/>
      <c r="K2102" s="19"/>
      <c r="L2102" s="19"/>
      <c r="M2102" s="19"/>
      <c r="N2102" s="51">
        <f t="shared" si="201"/>
        <v>8.4911284386725294E-2</v>
      </c>
      <c r="O2102" s="51">
        <f t="shared" si="202"/>
        <v>3.7321052270410833E-2</v>
      </c>
      <c r="Q2102" s="12">
        <v>41187</v>
      </c>
      <c r="R2102" s="5">
        <v>3095</v>
      </c>
      <c r="S2102" s="5">
        <v>3105</v>
      </c>
      <c r="T2102" s="5">
        <v>3025</v>
      </c>
      <c r="U2102" s="5">
        <v>3045</v>
      </c>
      <c r="V2102" s="5">
        <v>5978600</v>
      </c>
      <c r="W2102" s="3">
        <v>3045</v>
      </c>
      <c r="X2102" s="19">
        <f t="shared" si="203"/>
        <v>-1.6420361247947455</v>
      </c>
      <c r="AF2102" s="51">
        <f t="shared" si="205"/>
        <v>-4.4252276674986035</v>
      </c>
      <c r="AG2102" s="51">
        <f t="shared" si="204"/>
        <v>7.2651986244428031</v>
      </c>
    </row>
    <row r="2103" spans="1:33">
      <c r="A2103" s="12">
        <v>41191</v>
      </c>
      <c r="B2103" s="14">
        <v>8822.39</v>
      </c>
      <c r="C2103" s="14">
        <v>8840.69</v>
      </c>
      <c r="D2103" s="14">
        <v>8765.5499999999993</v>
      </c>
      <c r="E2103" s="15">
        <v>8769.59</v>
      </c>
      <c r="F2103" s="19">
        <f t="shared" si="200"/>
        <v>-1.0685790327711913</v>
      </c>
      <c r="G2103" s="19"/>
      <c r="H2103" s="19"/>
      <c r="I2103" s="19"/>
      <c r="J2103" s="19"/>
      <c r="K2103" s="19"/>
      <c r="L2103" s="19"/>
      <c r="M2103" s="19"/>
      <c r="N2103" s="51">
        <f t="shared" si="201"/>
        <v>-1.2106529052177553</v>
      </c>
      <c r="O2103" s="51">
        <f t="shared" si="202"/>
        <v>1.2903064395834303</v>
      </c>
      <c r="Q2103" s="12">
        <v>41191</v>
      </c>
      <c r="R2103" s="5">
        <v>3000</v>
      </c>
      <c r="S2103" s="5">
        <v>3035</v>
      </c>
      <c r="T2103" s="5">
        <v>2996</v>
      </c>
      <c r="U2103" s="5">
        <v>3000</v>
      </c>
      <c r="V2103" s="5">
        <v>4520200</v>
      </c>
      <c r="W2103" s="3">
        <v>3000</v>
      </c>
      <c r="X2103" s="19">
        <f t="shared" si="203"/>
        <v>-1.5</v>
      </c>
      <c r="AF2103" s="51">
        <f t="shared" si="205"/>
        <v>-3.3731926878604419</v>
      </c>
      <c r="AG2103" s="51">
        <f t="shared" si="204"/>
        <v>5.0588856983644357</v>
      </c>
    </row>
    <row r="2104" spans="1:33">
      <c r="A2104" s="12">
        <v>41192</v>
      </c>
      <c r="B2104" s="14">
        <v>8650.5499999999993</v>
      </c>
      <c r="C2104" s="14">
        <v>8660.68</v>
      </c>
      <c r="D2104" s="14">
        <v>8578.25</v>
      </c>
      <c r="E2104" s="15">
        <v>8596.23</v>
      </c>
      <c r="F2104" s="19">
        <f t="shared" si="200"/>
        <v>-2.0166980176193583</v>
      </c>
      <c r="G2104" s="19"/>
      <c r="H2104" s="19"/>
      <c r="I2104" s="19"/>
      <c r="J2104" s="19"/>
      <c r="K2104" s="19"/>
      <c r="L2104" s="19"/>
      <c r="M2104" s="19"/>
      <c r="N2104" s="51">
        <f t="shared" si="201"/>
        <v>-8.1681183012047498</v>
      </c>
      <c r="O2104" s="51">
        <f t="shared" si="202"/>
        <v>16.449878409640441</v>
      </c>
      <c r="Q2104" s="12">
        <v>41192</v>
      </c>
      <c r="R2104" s="5">
        <v>2935</v>
      </c>
      <c r="S2104" s="5">
        <v>2959</v>
      </c>
      <c r="T2104" s="5">
        <v>2925</v>
      </c>
      <c r="U2104" s="5">
        <v>2943</v>
      </c>
      <c r="V2104" s="5">
        <v>8875400</v>
      </c>
      <c r="W2104" s="3">
        <v>2943</v>
      </c>
      <c r="X2104" s="19">
        <f t="shared" si="203"/>
        <v>-1.9367991845056065</v>
      </c>
      <c r="AF2104" s="51">
        <f t="shared" si="205"/>
        <v>-7.2622905618383413</v>
      </c>
      <c r="AG2104" s="51">
        <f t="shared" si="204"/>
        <v>14.063653612708594</v>
      </c>
    </row>
    <row r="2105" spans="1:33">
      <c r="A2105" s="12">
        <v>41193</v>
      </c>
      <c r="B2105" s="14">
        <v>8514.6299999999992</v>
      </c>
      <c r="C2105" s="14">
        <v>8607.42</v>
      </c>
      <c r="D2105" s="14">
        <v>8514.6299999999992</v>
      </c>
      <c r="E2105" s="15">
        <v>8546.7800000000007</v>
      </c>
      <c r="F2105" s="19">
        <f t="shared" si="200"/>
        <v>-0.57858047124178824</v>
      </c>
      <c r="G2105" s="19"/>
      <c r="H2105" s="19"/>
      <c r="I2105" s="19"/>
      <c r="J2105" s="19"/>
      <c r="K2105" s="19"/>
      <c r="L2105" s="19"/>
      <c r="M2105" s="19"/>
      <c r="N2105" s="51">
        <f t="shared" si="201"/>
        <v>-0.19089930866692503</v>
      </c>
      <c r="O2105" s="51">
        <f t="shared" si="202"/>
        <v>0.10991892545417374</v>
      </c>
      <c r="Q2105" s="12">
        <v>41193</v>
      </c>
      <c r="R2105" s="5">
        <v>2900</v>
      </c>
      <c r="S2105" s="5">
        <v>2918</v>
      </c>
      <c r="T2105" s="5">
        <v>2873</v>
      </c>
      <c r="U2105" s="5">
        <v>2903</v>
      </c>
      <c r="V2105" s="5">
        <v>7327400</v>
      </c>
      <c r="W2105" s="3">
        <v>2903</v>
      </c>
      <c r="X2105" s="19">
        <f t="shared" si="203"/>
        <v>-1.3778849466069583</v>
      </c>
      <c r="AF2105" s="51">
        <f t="shared" si="205"/>
        <v>-2.6144817881314104</v>
      </c>
      <c r="AG2105" s="51">
        <f t="shared" si="204"/>
        <v>3.6017549466931054</v>
      </c>
    </row>
    <row r="2106" spans="1:33">
      <c r="A2106" s="12">
        <v>41194</v>
      </c>
      <c r="B2106" s="14">
        <v>8607.7000000000007</v>
      </c>
      <c r="C2106" s="14">
        <v>8620.18</v>
      </c>
      <c r="D2106" s="14">
        <v>8516.11</v>
      </c>
      <c r="E2106" s="15">
        <v>8534.1200000000008</v>
      </c>
      <c r="F2106" s="19">
        <f t="shared" si="200"/>
        <v>-0.14834569938083661</v>
      </c>
      <c r="G2106" s="19"/>
      <c r="H2106" s="19"/>
      <c r="I2106" s="19"/>
      <c r="J2106" s="19"/>
      <c r="K2106" s="19"/>
      <c r="L2106" s="19"/>
      <c r="M2106" s="19"/>
      <c r="N2106" s="51">
        <f t="shared" si="201"/>
        <v>-3.0841174118109451E-3</v>
      </c>
      <c r="O2106" s="51">
        <f t="shared" si="202"/>
        <v>4.4892577143105643E-4</v>
      </c>
      <c r="Q2106" s="12">
        <v>41194</v>
      </c>
      <c r="R2106" s="5">
        <v>2908</v>
      </c>
      <c r="S2106" s="5">
        <v>2969</v>
      </c>
      <c r="T2106" s="5">
        <v>2908</v>
      </c>
      <c r="U2106" s="5">
        <v>2934</v>
      </c>
      <c r="V2106" s="5">
        <v>5955600</v>
      </c>
      <c r="W2106" s="3">
        <v>2934</v>
      </c>
      <c r="X2106" s="19">
        <f t="shared" si="203"/>
        <v>1.0565780504430811</v>
      </c>
      <c r="AF2106" s="51">
        <f t="shared" si="205"/>
        <v>1.1804155905057345</v>
      </c>
      <c r="AG2106" s="51">
        <f t="shared" si="204"/>
        <v>1.2475173159733046</v>
      </c>
    </row>
    <row r="2107" spans="1:33">
      <c r="A2107" s="12">
        <v>41197</v>
      </c>
      <c r="B2107" s="14">
        <v>8517.77</v>
      </c>
      <c r="C2107" s="14">
        <v>8595.11</v>
      </c>
      <c r="D2107" s="14">
        <v>8488.14</v>
      </c>
      <c r="E2107" s="15">
        <v>8577.93</v>
      </c>
      <c r="F2107" s="19">
        <f t="shared" si="200"/>
        <v>0.5107292785089117</v>
      </c>
      <c r="G2107" s="19"/>
      <c r="H2107" s="19"/>
      <c r="I2107" s="19"/>
      <c r="J2107" s="19"/>
      <c r="K2107" s="19"/>
      <c r="L2107" s="19"/>
      <c r="M2107" s="19"/>
      <c r="N2107" s="51">
        <f t="shared" si="201"/>
        <v>0.13541226301485437</v>
      </c>
      <c r="O2107" s="51">
        <f t="shared" si="202"/>
        <v>6.9536153199204906E-2</v>
      </c>
      <c r="Q2107" s="12">
        <v>41197</v>
      </c>
      <c r="R2107" s="5">
        <v>2932</v>
      </c>
      <c r="S2107" s="5">
        <v>3005</v>
      </c>
      <c r="T2107" s="5">
        <v>2913</v>
      </c>
      <c r="U2107" s="5">
        <v>2995</v>
      </c>
      <c r="V2107" s="5">
        <v>6072900</v>
      </c>
      <c r="W2107" s="3">
        <v>2995</v>
      </c>
      <c r="X2107" s="19">
        <f t="shared" si="203"/>
        <v>2.036727879799666</v>
      </c>
      <c r="AF2107" s="51">
        <f t="shared" si="205"/>
        <v>8.4522108468419539</v>
      </c>
      <c r="AG2107" s="51">
        <f t="shared" si="204"/>
        <v>17.217116960790797</v>
      </c>
    </row>
    <row r="2108" spans="1:33">
      <c r="A2108" s="12">
        <v>41198</v>
      </c>
      <c r="B2108" s="14">
        <v>8638.68</v>
      </c>
      <c r="C2108" s="14">
        <v>8707.9500000000007</v>
      </c>
      <c r="D2108" s="14">
        <v>8633.68</v>
      </c>
      <c r="E2108" s="15">
        <v>8701.31</v>
      </c>
      <c r="F2108" s="19">
        <f t="shared" si="200"/>
        <v>1.4179474125160372</v>
      </c>
      <c r="G2108" s="19"/>
      <c r="H2108" s="19"/>
      <c r="I2108" s="19"/>
      <c r="J2108" s="19"/>
      <c r="K2108" s="19"/>
      <c r="L2108" s="19"/>
      <c r="M2108" s="19"/>
      <c r="N2108" s="51">
        <f t="shared" si="201"/>
        <v>2.8677218085067713</v>
      </c>
      <c r="O2108" s="51">
        <f t="shared" si="202"/>
        <v>4.0742658032242147</v>
      </c>
      <c r="Q2108" s="12">
        <v>41198</v>
      </c>
      <c r="R2108" s="5">
        <v>3020</v>
      </c>
      <c r="S2108" s="5">
        <v>3040</v>
      </c>
      <c r="T2108" s="5">
        <v>3000</v>
      </c>
      <c r="U2108" s="5">
        <v>3030</v>
      </c>
      <c r="V2108" s="5">
        <v>4463000</v>
      </c>
      <c r="W2108" s="3">
        <v>3030</v>
      </c>
      <c r="X2108" s="19">
        <f t="shared" si="203"/>
        <v>1.1551155115511551</v>
      </c>
      <c r="AF2108" s="51">
        <f t="shared" si="205"/>
        <v>1.5423334167431415</v>
      </c>
      <c r="AG2108" s="51">
        <f t="shared" si="204"/>
        <v>1.7819862870888965</v>
      </c>
    </row>
    <row r="2109" spans="1:33">
      <c r="A2109" s="12">
        <v>41199</v>
      </c>
      <c r="B2109" s="14">
        <v>8777.39</v>
      </c>
      <c r="C2109" s="14">
        <v>8837.19</v>
      </c>
      <c r="D2109" s="14">
        <v>8758.7000000000007</v>
      </c>
      <c r="E2109" s="15">
        <v>8806.5499999999993</v>
      </c>
      <c r="F2109" s="19">
        <f t="shared" si="200"/>
        <v>1.1950196160812099</v>
      </c>
      <c r="G2109" s="19"/>
      <c r="H2109" s="19"/>
      <c r="I2109" s="19"/>
      <c r="J2109" s="19"/>
      <c r="K2109" s="19"/>
      <c r="L2109" s="19"/>
      <c r="M2109" s="19"/>
      <c r="N2109" s="51">
        <f t="shared" si="201"/>
        <v>1.7185340019862867</v>
      </c>
      <c r="O2109" s="51">
        <f t="shared" si="202"/>
        <v>2.0584682480002128</v>
      </c>
      <c r="Q2109" s="12">
        <v>41199</v>
      </c>
      <c r="R2109" s="5">
        <v>3065</v>
      </c>
      <c r="S2109" s="5">
        <v>3090</v>
      </c>
      <c r="T2109" s="5">
        <v>3040</v>
      </c>
      <c r="U2109" s="5">
        <v>3060</v>
      </c>
      <c r="V2109" s="5">
        <v>5878300</v>
      </c>
      <c r="W2109" s="3">
        <v>3060</v>
      </c>
      <c r="X2109" s="19">
        <f t="shared" si="203"/>
        <v>0.98039215686274506</v>
      </c>
      <c r="AF2109" s="51">
        <f t="shared" si="205"/>
        <v>0.94309474201760646</v>
      </c>
      <c r="AG2109" s="51">
        <f t="shared" si="204"/>
        <v>0.92485524690644716</v>
      </c>
    </row>
    <row r="2110" spans="1:33">
      <c r="A2110" s="12">
        <v>41200</v>
      </c>
      <c r="B2110" s="14">
        <v>8886.56</v>
      </c>
      <c r="C2110" s="14">
        <v>8992.36</v>
      </c>
      <c r="D2110" s="14">
        <v>8877.17</v>
      </c>
      <c r="E2110" s="15">
        <v>8982.86</v>
      </c>
      <c r="F2110" s="19">
        <f t="shared" si="200"/>
        <v>1.9627379253378245</v>
      </c>
      <c r="G2110" s="19"/>
      <c r="H2110" s="19"/>
      <c r="I2110" s="19"/>
      <c r="J2110" s="19"/>
      <c r="K2110" s="19"/>
      <c r="L2110" s="19"/>
      <c r="M2110" s="19"/>
      <c r="N2110" s="51">
        <f t="shared" si="201"/>
        <v>7.5933680733992528</v>
      </c>
      <c r="O2110" s="51">
        <f t="shared" si="202"/>
        <v>14.924940299243602</v>
      </c>
      <c r="Q2110" s="12">
        <v>41200</v>
      </c>
      <c r="R2110" s="5">
        <v>3100</v>
      </c>
      <c r="S2110" s="5">
        <v>3145</v>
      </c>
      <c r="T2110" s="5">
        <v>3090</v>
      </c>
      <c r="U2110" s="5">
        <v>3135</v>
      </c>
      <c r="V2110" s="5">
        <v>5761100</v>
      </c>
      <c r="W2110" s="3">
        <v>3135</v>
      </c>
      <c r="X2110" s="19">
        <f t="shared" si="203"/>
        <v>2.3923444976076556</v>
      </c>
      <c r="AF2110" s="51">
        <f t="shared" si="205"/>
        <v>13.696733023539764</v>
      </c>
      <c r="AG2110" s="51">
        <f t="shared" si="204"/>
        <v>32.770971838409736</v>
      </c>
    </row>
    <row r="2111" spans="1:33">
      <c r="A2111" s="12">
        <v>41201</v>
      </c>
      <c r="B2111" s="14">
        <v>8944.0300000000007</v>
      </c>
      <c r="C2111" s="14">
        <v>9016.9</v>
      </c>
      <c r="D2111" s="14">
        <v>8940.3799999999992</v>
      </c>
      <c r="E2111" s="15">
        <v>9002.68</v>
      </c>
      <c r="F2111" s="19">
        <f t="shared" si="200"/>
        <v>0.22015666445991314</v>
      </c>
      <c r="G2111" s="19"/>
      <c r="H2111" s="19"/>
      <c r="I2111" s="19"/>
      <c r="J2111" s="19"/>
      <c r="K2111" s="19"/>
      <c r="L2111" s="19"/>
      <c r="M2111" s="19"/>
      <c r="N2111" s="51">
        <f t="shared" si="201"/>
        <v>1.1080891319703513E-2</v>
      </c>
      <c r="O2111" s="51">
        <f t="shared" si="202"/>
        <v>2.4703942084618982E-3</v>
      </c>
      <c r="Q2111" s="12">
        <v>41201</v>
      </c>
      <c r="R2111" s="5">
        <v>3115</v>
      </c>
      <c r="S2111" s="5">
        <v>3145</v>
      </c>
      <c r="T2111" s="5">
        <v>3110</v>
      </c>
      <c r="U2111" s="5">
        <v>3140</v>
      </c>
      <c r="V2111" s="5">
        <v>5322800</v>
      </c>
      <c r="W2111" s="3">
        <v>3140</v>
      </c>
      <c r="X2111" s="19">
        <f t="shared" si="203"/>
        <v>0.15923566878980894</v>
      </c>
      <c r="AF2111" s="51">
        <f t="shared" si="205"/>
        <v>4.0579844499873318E-3</v>
      </c>
      <c r="AG2111" s="51">
        <f t="shared" si="204"/>
        <v>6.4726258695458434E-4</v>
      </c>
    </row>
    <row r="2112" spans="1:33">
      <c r="A2112" s="12">
        <v>41204</v>
      </c>
      <c r="B2112" s="14">
        <v>8874.52</v>
      </c>
      <c r="C2112" s="14">
        <v>9031.5499999999993</v>
      </c>
      <c r="D2112" s="14">
        <v>8867.7900000000009</v>
      </c>
      <c r="E2112" s="15">
        <v>9010.7099999999991</v>
      </c>
      <c r="F2112" s="19">
        <f t="shared" si="200"/>
        <v>8.9116173975178833E-2</v>
      </c>
      <c r="G2112" s="19"/>
      <c r="H2112" s="19"/>
      <c r="I2112" s="19"/>
      <c r="J2112" s="19"/>
      <c r="K2112" s="19"/>
      <c r="L2112" s="19"/>
      <c r="M2112" s="19"/>
      <c r="N2112" s="51">
        <f t="shared" si="201"/>
        <v>7.7618554341939876E-4</v>
      </c>
      <c r="O2112" s="51">
        <f t="shared" si="202"/>
        <v>7.1332492526679015E-5</v>
      </c>
      <c r="Q2112" s="12">
        <v>41204</v>
      </c>
      <c r="R2112" s="5">
        <v>3100</v>
      </c>
      <c r="S2112" s="5">
        <v>3170</v>
      </c>
      <c r="T2112" s="5">
        <v>3075</v>
      </c>
      <c r="U2112" s="5">
        <v>3150</v>
      </c>
      <c r="V2112" s="5">
        <v>6102700</v>
      </c>
      <c r="W2112" s="3">
        <v>3150</v>
      </c>
      <c r="X2112" s="19">
        <f t="shared" si="203"/>
        <v>0.31746031746031744</v>
      </c>
      <c r="AF2112" s="51">
        <f t="shared" si="205"/>
        <v>3.2075020269709723E-2</v>
      </c>
      <c r="AG2112" s="51">
        <f t="shared" si="204"/>
        <v>1.0191135735761692E-2</v>
      </c>
    </row>
    <row r="2113" spans="1:33">
      <c r="A2113" s="12">
        <v>41205</v>
      </c>
      <c r="B2113" s="14">
        <v>9066.0300000000007</v>
      </c>
      <c r="C2113" s="14">
        <v>9075.58</v>
      </c>
      <c r="D2113" s="14">
        <v>8970.5</v>
      </c>
      <c r="E2113" s="15">
        <v>9014.25</v>
      </c>
      <c r="F2113" s="19">
        <f t="shared" si="200"/>
        <v>3.9271154006166605E-2</v>
      </c>
      <c r="G2113" s="19"/>
      <c r="H2113" s="19"/>
      <c r="I2113" s="19"/>
      <c r="J2113" s="19"/>
      <c r="K2113" s="19"/>
      <c r="L2113" s="19"/>
      <c r="M2113" s="19"/>
      <c r="N2113" s="51">
        <f t="shared" si="201"/>
        <v>7.4386452269084179E-5</v>
      </c>
      <c r="O2113" s="51">
        <f t="shared" si="202"/>
        <v>3.128420538224253E-6</v>
      </c>
      <c r="Q2113" s="12">
        <v>41205</v>
      </c>
      <c r="R2113" s="5">
        <v>3180</v>
      </c>
      <c r="S2113" s="5">
        <v>3190</v>
      </c>
      <c r="T2113" s="5">
        <v>3115</v>
      </c>
      <c r="U2113" s="5">
        <v>3145</v>
      </c>
      <c r="V2113" s="5">
        <v>5118800</v>
      </c>
      <c r="W2113" s="3">
        <v>3145</v>
      </c>
      <c r="X2113" s="19">
        <f t="shared" si="203"/>
        <v>-0.1589825119236884</v>
      </c>
      <c r="AF2113" s="51">
        <f t="shared" si="205"/>
        <v>-3.9980808656175561E-3</v>
      </c>
      <c r="AG2113" s="51">
        <f t="shared" si="204"/>
        <v>6.3455426181306868E-4</v>
      </c>
    </row>
    <row r="2114" spans="1:33">
      <c r="A2114" s="12">
        <v>41206</v>
      </c>
      <c r="B2114" s="14">
        <v>8896.41</v>
      </c>
      <c r="C2114" s="14">
        <v>9043.7999999999993</v>
      </c>
      <c r="D2114" s="14">
        <v>8896.41</v>
      </c>
      <c r="E2114" s="15">
        <v>8954.2999999999993</v>
      </c>
      <c r="F2114" s="19">
        <f t="shared" si="200"/>
        <v>-0.66951073785779713</v>
      </c>
      <c r="G2114" s="19"/>
      <c r="H2114" s="19"/>
      <c r="I2114" s="19"/>
      <c r="J2114" s="19"/>
      <c r="K2114" s="19"/>
      <c r="L2114" s="19"/>
      <c r="M2114" s="19"/>
      <c r="N2114" s="51">
        <f t="shared" si="201"/>
        <v>-0.29637484174354373</v>
      </c>
      <c r="O2114" s="51">
        <f t="shared" si="202"/>
        <v>0.19760068545737383</v>
      </c>
      <c r="Q2114" s="12">
        <v>41206</v>
      </c>
      <c r="R2114" s="5">
        <v>3085</v>
      </c>
      <c r="S2114" s="5">
        <v>3150</v>
      </c>
      <c r="T2114" s="5">
        <v>3085</v>
      </c>
      <c r="U2114" s="5">
        <v>3095</v>
      </c>
      <c r="V2114" s="5">
        <v>4417500</v>
      </c>
      <c r="W2114" s="3">
        <v>3095</v>
      </c>
      <c r="X2114" s="19">
        <f t="shared" si="203"/>
        <v>-1.615508885298869</v>
      </c>
      <c r="AF2114" s="51">
        <f t="shared" si="205"/>
        <v>-4.2141700883046713</v>
      </c>
      <c r="AG2114" s="51">
        <f t="shared" si="204"/>
        <v>6.8069006765315327</v>
      </c>
    </row>
    <row r="2115" spans="1:33">
      <c r="A2115" s="12">
        <v>41207</v>
      </c>
      <c r="B2115" s="14">
        <v>8952.1299999999992</v>
      </c>
      <c r="C2115" s="14">
        <v>9057.31</v>
      </c>
      <c r="D2115" s="14">
        <v>8941.85</v>
      </c>
      <c r="E2115" s="15">
        <v>9055.2000000000007</v>
      </c>
      <c r="F2115" s="19">
        <f t="shared" si="200"/>
        <v>1.114276879583018</v>
      </c>
      <c r="G2115" s="19"/>
      <c r="H2115" s="19"/>
      <c r="I2115" s="19"/>
      <c r="J2115" s="19"/>
      <c r="K2115" s="19"/>
      <c r="L2115" s="19"/>
      <c r="M2115" s="19"/>
      <c r="N2115" s="51">
        <f t="shared" si="201"/>
        <v>1.3939008715799899</v>
      </c>
      <c r="O2115" s="51">
        <f t="shared" si="202"/>
        <v>1.5570737607735918</v>
      </c>
      <c r="Q2115" s="12">
        <v>41207</v>
      </c>
      <c r="R2115" s="5">
        <v>3100</v>
      </c>
      <c r="S2115" s="5">
        <v>3150</v>
      </c>
      <c r="T2115" s="5">
        <v>3080</v>
      </c>
      <c r="U2115" s="5">
        <v>3135</v>
      </c>
      <c r="V2115" s="5">
        <v>5583600</v>
      </c>
      <c r="W2115" s="3">
        <v>3135</v>
      </c>
      <c r="X2115" s="19">
        <f t="shared" si="203"/>
        <v>1.2759170653907497</v>
      </c>
      <c r="AF2115" s="51">
        <f t="shared" si="205"/>
        <v>2.0784556760334336</v>
      </c>
      <c r="AG2115" s="51">
        <f t="shared" si="204"/>
        <v>2.6524936724715311</v>
      </c>
    </row>
    <row r="2116" spans="1:33">
      <c r="A2116" s="12">
        <v>41208</v>
      </c>
      <c r="B2116" s="14">
        <v>9058.93</v>
      </c>
      <c r="C2116" s="14">
        <v>9075.59</v>
      </c>
      <c r="D2116" s="14">
        <v>8933.06</v>
      </c>
      <c r="E2116" s="15">
        <v>8933.06</v>
      </c>
      <c r="F2116" s="19">
        <f t="shared" si="200"/>
        <v>-1.3672806406763331</v>
      </c>
      <c r="G2116" s="19"/>
      <c r="H2116" s="19"/>
      <c r="I2116" s="19"/>
      <c r="J2116" s="19"/>
      <c r="K2116" s="19"/>
      <c r="L2116" s="19"/>
      <c r="M2116" s="19"/>
      <c r="N2116" s="51">
        <f t="shared" si="201"/>
        <v>-2.5404830273290564</v>
      </c>
      <c r="O2116" s="51">
        <f t="shared" si="202"/>
        <v>3.4664775909536094</v>
      </c>
      <c r="Q2116" s="12">
        <v>41208</v>
      </c>
      <c r="R2116" s="5">
        <v>3140</v>
      </c>
      <c r="S2116" s="5">
        <v>3150</v>
      </c>
      <c r="T2116" s="5">
        <v>3075</v>
      </c>
      <c r="U2116" s="5">
        <v>3080</v>
      </c>
      <c r="V2116" s="5">
        <v>6114000</v>
      </c>
      <c r="W2116" s="3">
        <v>3080</v>
      </c>
      <c r="X2116" s="19">
        <f t="shared" si="203"/>
        <v>-1.7857142857142856</v>
      </c>
      <c r="AF2116" s="51">
        <f t="shared" si="205"/>
        <v>-5.6916805259183381</v>
      </c>
      <c r="AG2116" s="51">
        <f t="shared" si="204"/>
        <v>10.16219100559182</v>
      </c>
    </row>
    <row r="2117" spans="1:33">
      <c r="A2117" s="12">
        <v>41211</v>
      </c>
      <c r="B2117" s="14">
        <v>8958.7900000000009</v>
      </c>
      <c r="C2117" s="14">
        <v>8986.0499999999993</v>
      </c>
      <c r="D2117" s="14">
        <v>8909.3700000000008</v>
      </c>
      <c r="E2117" s="15">
        <v>8929.34</v>
      </c>
      <c r="F2117" s="19">
        <f t="shared" si="200"/>
        <v>-4.1660413871566604E-2</v>
      </c>
      <c r="G2117" s="19"/>
      <c r="H2117" s="19"/>
      <c r="I2117" s="19"/>
      <c r="J2117" s="19"/>
      <c r="K2117" s="19"/>
      <c r="L2117" s="19"/>
      <c r="M2117" s="19"/>
      <c r="N2117" s="51">
        <f t="shared" si="201"/>
        <v>-5.8751569037442946E-5</v>
      </c>
      <c r="O2117" s="51">
        <f t="shared" si="202"/>
        <v>2.2839817321889945E-6</v>
      </c>
      <c r="Q2117" s="12">
        <v>41211</v>
      </c>
      <c r="R2117" s="5">
        <v>3085</v>
      </c>
      <c r="S2117" s="5">
        <v>3110</v>
      </c>
      <c r="T2117" s="5">
        <v>3025</v>
      </c>
      <c r="U2117" s="5">
        <v>3030</v>
      </c>
      <c r="V2117" s="5">
        <v>5588800</v>
      </c>
      <c r="W2117" s="3">
        <v>3030</v>
      </c>
      <c r="X2117" s="19">
        <f t="shared" si="203"/>
        <v>-1.6501650165016499</v>
      </c>
      <c r="AF2117" s="51">
        <f t="shared" si="205"/>
        <v>-4.4912855864105987</v>
      </c>
      <c r="AG2117" s="51">
        <f t="shared" si="204"/>
        <v>7.4101595976194439</v>
      </c>
    </row>
    <row r="2118" spans="1:33">
      <c r="A2118" s="12">
        <v>41212</v>
      </c>
      <c r="B2118" s="14">
        <v>8941.82</v>
      </c>
      <c r="C2118" s="14">
        <v>8995.81</v>
      </c>
      <c r="D2118" s="14">
        <v>8841.98</v>
      </c>
      <c r="E2118" s="15">
        <v>8841.98</v>
      </c>
      <c r="F2118" s="19">
        <f t="shared" si="200"/>
        <v>-0.98801399686496216</v>
      </c>
      <c r="G2118" s="19"/>
      <c r="H2118" s="19"/>
      <c r="I2118" s="19"/>
      <c r="J2118" s="19"/>
      <c r="K2118" s="19"/>
      <c r="L2118" s="19"/>
      <c r="M2118" s="19"/>
      <c r="N2118" s="51">
        <f t="shared" si="201"/>
        <v>-0.95633782820841773</v>
      </c>
      <c r="O2118" s="51">
        <f t="shared" si="202"/>
        <v>0.94221159914458019</v>
      </c>
      <c r="Q2118" s="12">
        <v>41212</v>
      </c>
      <c r="R2118" s="5">
        <v>3040</v>
      </c>
      <c r="S2118" s="5">
        <v>3075</v>
      </c>
      <c r="T2118" s="5">
        <v>3010</v>
      </c>
      <c r="U2118" s="5">
        <v>3015</v>
      </c>
      <c r="V2118" s="5">
        <v>8201700</v>
      </c>
      <c r="W2118" s="3">
        <v>3015</v>
      </c>
      <c r="X2118" s="19">
        <f t="shared" si="203"/>
        <v>-0.49751243781094528</v>
      </c>
      <c r="AF2118" s="51">
        <f t="shared" si="205"/>
        <v>-0.12294484713648281</v>
      </c>
      <c r="AG2118" s="51">
        <f t="shared" si="204"/>
        <v>6.1133666261214345E-2</v>
      </c>
    </row>
    <row r="2119" spans="1:33">
      <c r="A2119" s="12">
        <v>41213</v>
      </c>
      <c r="B2119" s="14">
        <v>8911.08</v>
      </c>
      <c r="C2119" s="14">
        <v>8985.58</v>
      </c>
      <c r="D2119" s="14">
        <v>8905.44</v>
      </c>
      <c r="E2119" s="15">
        <v>8928.2900000000009</v>
      </c>
      <c r="F2119" s="19">
        <f t="shared" si="200"/>
        <v>0.96670247046188351</v>
      </c>
      <c r="G2119" s="19"/>
      <c r="H2119" s="19"/>
      <c r="I2119" s="19"/>
      <c r="J2119" s="19"/>
      <c r="K2119" s="19"/>
      <c r="L2119" s="19"/>
      <c r="M2119" s="19"/>
      <c r="N2119" s="51">
        <f t="shared" si="201"/>
        <v>0.91122751892398035</v>
      </c>
      <c r="O2119" s="51">
        <f t="shared" si="202"/>
        <v>0.88342381479466203</v>
      </c>
      <c r="Q2119" s="12">
        <v>41213</v>
      </c>
      <c r="R2119" s="5">
        <v>3035</v>
      </c>
      <c r="S2119" s="5">
        <v>3090</v>
      </c>
      <c r="T2119" s="5">
        <v>3020</v>
      </c>
      <c r="U2119" s="5">
        <v>3065</v>
      </c>
      <c r="V2119" s="5">
        <v>6838500</v>
      </c>
      <c r="W2119" s="3">
        <v>3065</v>
      </c>
      <c r="X2119" s="19">
        <f t="shared" si="203"/>
        <v>1.6313213703099509</v>
      </c>
      <c r="AF2119" s="51">
        <f t="shared" si="205"/>
        <v>4.3434261353777623</v>
      </c>
      <c r="AG2119" s="51">
        <f t="shared" si="204"/>
        <v>7.0866870347690103</v>
      </c>
    </row>
    <row r="2120" spans="1:33">
      <c r="A2120" s="12">
        <v>41214</v>
      </c>
      <c r="B2120" s="14">
        <v>8931.7099999999991</v>
      </c>
      <c r="C2120" s="14">
        <v>8976.08</v>
      </c>
      <c r="D2120" s="14">
        <v>8871.48</v>
      </c>
      <c r="E2120" s="15">
        <v>8946.8700000000008</v>
      </c>
      <c r="F2120" s="19">
        <f t="shared" si="200"/>
        <v>0.20767039199183543</v>
      </c>
      <c r="G2120" s="19"/>
      <c r="H2120" s="19"/>
      <c r="I2120" s="19"/>
      <c r="J2120" s="19"/>
      <c r="K2120" s="19"/>
      <c r="L2120" s="19"/>
      <c r="M2120" s="19"/>
      <c r="N2120" s="51">
        <f t="shared" si="201"/>
        <v>9.3214013368181862E-3</v>
      </c>
      <c r="O2120" s="51">
        <f t="shared" si="202"/>
        <v>1.9617407318202008E-3</v>
      </c>
      <c r="Q2120" s="12">
        <v>41214</v>
      </c>
      <c r="R2120" s="5">
        <v>3080</v>
      </c>
      <c r="S2120" s="5">
        <v>3115</v>
      </c>
      <c r="T2120" s="5">
        <v>3050</v>
      </c>
      <c r="U2120" s="5">
        <v>3090</v>
      </c>
      <c r="V2120" s="5">
        <v>5024700</v>
      </c>
      <c r="W2120" s="3">
        <v>3090</v>
      </c>
      <c r="X2120" s="19">
        <f t="shared" si="203"/>
        <v>0.8090614886731391</v>
      </c>
      <c r="AF2120" s="51">
        <f t="shared" si="205"/>
        <v>0.53012192732494101</v>
      </c>
      <c r="AG2120" s="51">
        <f t="shared" si="204"/>
        <v>0.42904320116136996</v>
      </c>
    </row>
    <row r="2121" spans="1:33">
      <c r="A2121" s="12">
        <v>41215</v>
      </c>
      <c r="B2121" s="14">
        <v>9049.2199999999993</v>
      </c>
      <c r="C2121" s="14">
        <v>9072.39</v>
      </c>
      <c r="D2121" s="14">
        <v>9031.43</v>
      </c>
      <c r="E2121" s="15">
        <v>9051.2199999999993</v>
      </c>
      <c r="F2121" s="19">
        <f t="shared" si="200"/>
        <v>1.1528832577265666</v>
      </c>
      <c r="G2121" s="19"/>
      <c r="H2121" s="19"/>
      <c r="I2121" s="19"/>
      <c r="J2121" s="19"/>
      <c r="K2121" s="19"/>
      <c r="L2121" s="19"/>
      <c r="M2121" s="19"/>
      <c r="N2121" s="51">
        <f t="shared" si="201"/>
        <v>1.5434755105626448</v>
      </c>
      <c r="O2121" s="51">
        <f t="shared" si="202"/>
        <v>1.7837459123749808</v>
      </c>
      <c r="Q2121" s="12">
        <v>41215</v>
      </c>
      <c r="R2121" s="5">
        <v>3135</v>
      </c>
      <c r="S2121" s="5">
        <v>3140</v>
      </c>
      <c r="T2121" s="5">
        <v>3120</v>
      </c>
      <c r="U2121" s="5">
        <v>3140</v>
      </c>
      <c r="V2121" s="5">
        <v>4467100</v>
      </c>
      <c r="W2121" s="3">
        <v>3140</v>
      </c>
      <c r="X2121" s="19">
        <f t="shared" si="203"/>
        <v>1.5923566878980893</v>
      </c>
      <c r="AF2121" s="51">
        <f t="shared" si="205"/>
        <v>4.0396167600117296</v>
      </c>
      <c r="AG2121" s="51">
        <f t="shared" si="204"/>
        <v>6.4335925646459708</v>
      </c>
    </row>
    <row r="2122" spans="1:33">
      <c r="A2122" s="12">
        <v>41218</v>
      </c>
      <c r="B2122" s="14">
        <v>9000.81</v>
      </c>
      <c r="C2122" s="14">
        <v>9040.18</v>
      </c>
      <c r="D2122" s="14">
        <v>8984.69</v>
      </c>
      <c r="E2122" s="15">
        <v>9007.44</v>
      </c>
      <c r="F2122" s="19">
        <f t="shared" si="200"/>
        <v>-0.48604264918776957</v>
      </c>
      <c r="G2122" s="19"/>
      <c r="H2122" s="19"/>
      <c r="I2122" s="19"/>
      <c r="J2122" s="19"/>
      <c r="K2122" s="19"/>
      <c r="L2122" s="19"/>
      <c r="M2122" s="19"/>
      <c r="N2122" s="51">
        <f t="shared" si="201"/>
        <v>-0.11285888615040801</v>
      </c>
      <c r="O2122" s="51">
        <f t="shared" si="202"/>
        <v>5.4539901128536676E-2</v>
      </c>
      <c r="Q2122" s="12">
        <v>41218</v>
      </c>
      <c r="R2122" s="5">
        <v>3195</v>
      </c>
      <c r="S2122" s="5">
        <v>3225</v>
      </c>
      <c r="T2122" s="5">
        <v>3180</v>
      </c>
      <c r="U2122" s="5">
        <v>3210</v>
      </c>
      <c r="V2122" s="5">
        <v>8775100</v>
      </c>
      <c r="W2122" s="3">
        <v>3210</v>
      </c>
      <c r="X2122" s="19">
        <f t="shared" si="203"/>
        <v>2.1806853582554515</v>
      </c>
      <c r="AF2122" s="51">
        <f t="shared" si="205"/>
        <v>10.373827278358192</v>
      </c>
      <c r="AG2122" s="51">
        <f t="shared" si="204"/>
        <v>22.62483134263411</v>
      </c>
    </row>
    <row r="2123" spans="1:33">
      <c r="A2123" s="12">
        <v>41219</v>
      </c>
      <c r="B2123" s="14">
        <v>8989.58</v>
      </c>
      <c r="C2123" s="14">
        <v>8990.35</v>
      </c>
      <c r="D2123" s="14">
        <v>8957.49</v>
      </c>
      <c r="E2123" s="15">
        <v>8975.15</v>
      </c>
      <c r="F2123" s="19">
        <f t="shared" si="200"/>
        <v>-0.35977114588615089</v>
      </c>
      <c r="G2123" s="19"/>
      <c r="H2123" s="19"/>
      <c r="I2123" s="19"/>
      <c r="J2123" s="19"/>
      <c r="K2123" s="19"/>
      <c r="L2123" s="19"/>
      <c r="M2123" s="19"/>
      <c r="N2123" s="51">
        <f t="shared" si="201"/>
        <v>-4.5493932161078346E-2</v>
      </c>
      <c r="O2123" s="51">
        <f t="shared" si="202"/>
        <v>1.6240695891783698E-2</v>
      </c>
      <c r="Q2123" s="12">
        <v>41219</v>
      </c>
      <c r="R2123" s="5">
        <v>3220</v>
      </c>
      <c r="S2123" s="5">
        <v>3250</v>
      </c>
      <c r="T2123" s="5">
        <v>3205</v>
      </c>
      <c r="U2123" s="5">
        <v>3240</v>
      </c>
      <c r="V2123" s="5">
        <v>6490600</v>
      </c>
      <c r="W2123" s="3">
        <v>3240</v>
      </c>
      <c r="X2123" s="19">
        <f t="shared" si="203"/>
        <v>0.92592592592592582</v>
      </c>
      <c r="AF2123" s="51">
        <f t="shared" si="205"/>
        <v>0.79452122048142393</v>
      </c>
      <c r="AG2123" s="51">
        <f t="shared" si="204"/>
        <v>0.73588056774055288</v>
      </c>
    </row>
    <row r="2124" spans="1:33">
      <c r="A2124" s="12">
        <v>41220</v>
      </c>
      <c r="B2124" s="14">
        <v>9030.56</v>
      </c>
      <c r="C2124" s="14">
        <v>9032.32</v>
      </c>
      <c r="D2124" s="14">
        <v>8924.41</v>
      </c>
      <c r="E2124" s="15">
        <v>8972.89</v>
      </c>
      <c r="F2124" s="19">
        <f t="shared" si="200"/>
        <v>-2.5186979891653846E-2</v>
      </c>
      <c r="G2124" s="19"/>
      <c r="H2124" s="19"/>
      <c r="I2124" s="19"/>
      <c r="J2124" s="19"/>
      <c r="K2124" s="19"/>
      <c r="L2124" s="19"/>
      <c r="M2124" s="19"/>
      <c r="N2124" s="51">
        <f t="shared" si="201"/>
        <v>-1.1242152663174869E-5</v>
      </c>
      <c r="O2124" s="51">
        <f t="shared" si="202"/>
        <v>2.5184459697086091E-7</v>
      </c>
      <c r="Q2124" s="12">
        <v>41220</v>
      </c>
      <c r="R2124" s="5">
        <v>3250</v>
      </c>
      <c r="S2124" s="5">
        <v>3270</v>
      </c>
      <c r="T2124" s="5">
        <v>3220</v>
      </c>
      <c r="U2124" s="5">
        <v>3240</v>
      </c>
      <c r="V2124" s="5">
        <v>7401100</v>
      </c>
      <c r="W2124" s="3">
        <v>3240</v>
      </c>
      <c r="X2124" s="19">
        <f t="shared" si="203"/>
        <v>0</v>
      </c>
      <c r="AF2124" s="51">
        <f t="shared" si="205"/>
        <v>1.9205286566845341E-11</v>
      </c>
      <c r="AG2124" s="51">
        <f t="shared" si="204"/>
        <v>5.1431326109964725E-15</v>
      </c>
    </row>
    <row r="2125" spans="1:33">
      <c r="A2125" s="12">
        <v>41221</v>
      </c>
      <c r="B2125" s="14">
        <v>8868.42</v>
      </c>
      <c r="C2125" s="14">
        <v>8891.08</v>
      </c>
      <c r="D2125" s="14">
        <v>8811.41</v>
      </c>
      <c r="E2125" s="15">
        <v>8837.15</v>
      </c>
      <c r="F2125" s="19">
        <f t="shared" ref="F2125:F2188" si="206">(E2125-E2124)/E2125*100</f>
        <v>-1.5360155706308005</v>
      </c>
      <c r="G2125" s="19"/>
      <c r="H2125" s="19"/>
      <c r="I2125" s="19"/>
      <c r="J2125" s="19"/>
      <c r="K2125" s="19"/>
      <c r="L2125" s="19"/>
      <c r="M2125" s="19"/>
      <c r="N2125" s="51">
        <f t="shared" ref="N2125:N2188" si="207">(F2125-F$4)^3</f>
        <v>-3.6043110860801897</v>
      </c>
      <c r="O2125" s="51">
        <f t="shared" ref="O2125:O2188" si="208">(F2125-F$4)^4</f>
        <v>5.5262393402031043</v>
      </c>
      <c r="Q2125" s="12">
        <v>41221</v>
      </c>
      <c r="R2125" s="5">
        <v>3195</v>
      </c>
      <c r="S2125" s="5">
        <v>3210</v>
      </c>
      <c r="T2125" s="5">
        <v>3155</v>
      </c>
      <c r="U2125" s="5">
        <v>3155</v>
      </c>
      <c r="V2125" s="5">
        <v>7249700</v>
      </c>
      <c r="W2125" s="3">
        <v>3155</v>
      </c>
      <c r="X2125" s="19">
        <f t="shared" ref="X2125:X2188" si="209">(W2125-W2124)/W2125*100</f>
        <v>-2.6941362916006342</v>
      </c>
      <c r="AF2125" s="51">
        <f t="shared" si="205"/>
        <v>-19.549208252384172</v>
      </c>
      <c r="AG2125" s="51">
        <f t="shared" ref="AG2125:AG2188" si="210">(X2125-X$4)^4</f>
        <v>52.662996190740806</v>
      </c>
    </row>
    <row r="2126" spans="1:33">
      <c r="A2126" s="12">
        <v>41222</v>
      </c>
      <c r="B2126" s="14">
        <v>8742.68</v>
      </c>
      <c r="C2126" s="14">
        <v>8779.24</v>
      </c>
      <c r="D2126" s="14">
        <v>8729.4500000000007</v>
      </c>
      <c r="E2126" s="15">
        <v>8757.6</v>
      </c>
      <c r="F2126" s="19">
        <f t="shared" si="206"/>
        <v>-0.90835388690964725</v>
      </c>
      <c r="G2126" s="19"/>
      <c r="H2126" s="19"/>
      <c r="I2126" s="19"/>
      <c r="J2126" s="19"/>
      <c r="K2126" s="19"/>
      <c r="L2126" s="19"/>
      <c r="M2126" s="19"/>
      <c r="N2126" s="51">
        <f t="shared" si="207"/>
        <v>-0.74261589003837658</v>
      </c>
      <c r="O2126" s="51">
        <f t="shared" si="208"/>
        <v>0.67248972069614599</v>
      </c>
      <c r="Q2126" s="12">
        <v>41222</v>
      </c>
      <c r="R2126" s="5">
        <v>3125</v>
      </c>
      <c r="S2126" s="5">
        <v>3160</v>
      </c>
      <c r="T2126" s="5">
        <v>3100</v>
      </c>
      <c r="U2126" s="5">
        <v>3140</v>
      </c>
      <c r="V2126" s="5">
        <v>5380300</v>
      </c>
      <c r="W2126" s="3">
        <v>3140</v>
      </c>
      <c r="X2126" s="19">
        <f t="shared" si="209"/>
        <v>-0.47770700636942676</v>
      </c>
      <c r="AF2126" s="51">
        <f t="shared" ref="AF2126:AF2189" si="211">(X2126-X$4)^3</f>
        <v>-0.10883140722170143</v>
      </c>
      <c r="AG2126" s="51">
        <f t="shared" si="210"/>
        <v>5.1960380936412712E-2</v>
      </c>
    </row>
    <row r="2127" spans="1:33">
      <c r="A2127" s="12">
        <v>41225</v>
      </c>
      <c r="B2127" s="14">
        <v>8701.2800000000007</v>
      </c>
      <c r="C2127" s="14">
        <v>8728.85</v>
      </c>
      <c r="D2127" s="14">
        <v>8676.44</v>
      </c>
      <c r="E2127" s="15">
        <v>8676.44</v>
      </c>
      <c r="F2127" s="19">
        <f t="shared" si="206"/>
        <v>-0.9354066875354391</v>
      </c>
      <c r="G2127" s="19"/>
      <c r="H2127" s="19"/>
      <c r="I2127" s="19"/>
      <c r="J2127" s="19"/>
      <c r="K2127" s="19"/>
      <c r="L2127" s="19"/>
      <c r="M2127" s="19"/>
      <c r="N2127" s="51">
        <f t="shared" si="207"/>
        <v>-0.81117825045162451</v>
      </c>
      <c r="O2127" s="51">
        <f t="shared" si="208"/>
        <v>0.75652229310972297</v>
      </c>
      <c r="Q2127" s="12">
        <v>41225</v>
      </c>
      <c r="R2127" s="5">
        <v>3110</v>
      </c>
      <c r="S2127" s="5">
        <v>3120</v>
      </c>
      <c r="T2127" s="5">
        <v>3085</v>
      </c>
      <c r="U2127" s="5">
        <v>3085</v>
      </c>
      <c r="V2127" s="5">
        <v>3924100</v>
      </c>
      <c r="W2127" s="3">
        <v>3085</v>
      </c>
      <c r="X2127" s="19">
        <f t="shared" si="209"/>
        <v>-1.7828200972447326</v>
      </c>
      <c r="AF2127" s="51">
        <f t="shared" si="211"/>
        <v>-5.6640469197464274</v>
      </c>
      <c r="AG2127" s="51">
        <f t="shared" si="210"/>
        <v>10.096459861216371</v>
      </c>
    </row>
    <row r="2128" spans="1:33">
      <c r="A2128" s="12">
        <v>41226</v>
      </c>
      <c r="B2128" s="14">
        <v>8710.52</v>
      </c>
      <c r="C2128" s="14">
        <v>8723.4599999999991</v>
      </c>
      <c r="D2128" s="14">
        <v>8619.4500000000007</v>
      </c>
      <c r="E2128" s="15">
        <v>8661.0499999999993</v>
      </c>
      <c r="F2128" s="19">
        <f t="shared" si="206"/>
        <v>-0.17769208121418578</v>
      </c>
      <c r="G2128" s="19"/>
      <c r="H2128" s="19"/>
      <c r="I2128" s="19"/>
      <c r="J2128" s="19"/>
      <c r="K2128" s="19"/>
      <c r="L2128" s="19"/>
      <c r="M2128" s="19"/>
      <c r="N2128" s="51">
        <f t="shared" si="207"/>
        <v>-5.3508272632445961E-3</v>
      </c>
      <c r="O2128" s="51">
        <f t="shared" si="208"/>
        <v>9.3589668344662533E-4</v>
      </c>
      <c r="Q2128" s="12">
        <v>41226</v>
      </c>
      <c r="R2128" s="5">
        <v>3095</v>
      </c>
      <c r="S2128" s="5">
        <v>3115</v>
      </c>
      <c r="T2128" s="5">
        <v>3065</v>
      </c>
      <c r="U2128" s="5">
        <v>3085</v>
      </c>
      <c r="V2128" s="5">
        <v>3959000</v>
      </c>
      <c r="W2128" s="3">
        <v>3085</v>
      </c>
      <c r="X2128" s="19">
        <f t="shared" si="209"/>
        <v>0</v>
      </c>
      <c r="AF2128" s="51">
        <f t="shared" si="211"/>
        <v>1.9205286566845341E-11</v>
      </c>
      <c r="AG2128" s="51">
        <f t="shared" si="210"/>
        <v>5.1431326109964725E-15</v>
      </c>
    </row>
    <row r="2129" spans="1:33">
      <c r="A2129" s="12">
        <v>41227</v>
      </c>
      <c r="B2129" s="14">
        <v>8660.27</v>
      </c>
      <c r="C2129" s="14">
        <v>8680.4</v>
      </c>
      <c r="D2129" s="14">
        <v>8653.49</v>
      </c>
      <c r="E2129" s="15">
        <v>8664.73</v>
      </c>
      <c r="F2129" s="19">
        <f t="shared" si="206"/>
        <v>4.2471029103045232E-2</v>
      </c>
      <c r="G2129" s="19"/>
      <c r="H2129" s="19"/>
      <c r="I2129" s="19"/>
      <c r="J2129" s="19"/>
      <c r="K2129" s="19"/>
      <c r="L2129" s="19"/>
      <c r="M2129" s="19"/>
      <c r="N2129" s="51">
        <f t="shared" si="207"/>
        <v>9.2690270968533712E-5</v>
      </c>
      <c r="O2129" s="51">
        <f t="shared" si="208"/>
        <v>4.1948091085626912E-6</v>
      </c>
      <c r="Q2129" s="12">
        <v>41227</v>
      </c>
      <c r="R2129" s="5">
        <v>3085</v>
      </c>
      <c r="S2129" s="5">
        <v>3100</v>
      </c>
      <c r="T2129" s="5">
        <v>3060</v>
      </c>
      <c r="U2129" s="5">
        <v>3060</v>
      </c>
      <c r="V2129" s="5">
        <v>4059800</v>
      </c>
      <c r="W2129" s="3">
        <v>3060</v>
      </c>
      <c r="X2129" s="19">
        <f t="shared" si="209"/>
        <v>-0.81699346405228768</v>
      </c>
      <c r="AF2129" s="51">
        <f t="shared" si="211"/>
        <v>-0.54478935325408551</v>
      </c>
      <c r="AG2129" s="51">
        <f t="shared" si="210"/>
        <v>0.4449434475285578</v>
      </c>
    </row>
    <row r="2130" spans="1:33">
      <c r="A2130" s="12">
        <v>41228</v>
      </c>
      <c r="B2130" s="14">
        <v>8703.82</v>
      </c>
      <c r="C2130" s="14">
        <v>8829.7199999999993</v>
      </c>
      <c r="D2130" s="14">
        <v>8684.23</v>
      </c>
      <c r="E2130" s="15">
        <v>8829.7199999999993</v>
      </c>
      <c r="F2130" s="19">
        <f t="shared" si="206"/>
        <v>1.8685756739738042</v>
      </c>
      <c r="G2130" s="19"/>
      <c r="H2130" s="19"/>
      <c r="I2130" s="19"/>
      <c r="J2130" s="19"/>
      <c r="K2130" s="19"/>
      <c r="L2130" s="19"/>
      <c r="M2130" s="19"/>
      <c r="N2130" s="51">
        <f t="shared" si="207"/>
        <v>6.5534895692770858</v>
      </c>
      <c r="O2130" s="51">
        <f t="shared" si="208"/>
        <v>12.263943753709288</v>
      </c>
      <c r="Q2130" s="12">
        <v>41228</v>
      </c>
      <c r="R2130" s="5">
        <v>3085</v>
      </c>
      <c r="S2130" s="5">
        <v>3220</v>
      </c>
      <c r="T2130" s="5">
        <v>3085</v>
      </c>
      <c r="U2130" s="5">
        <v>3215</v>
      </c>
      <c r="V2130" s="5">
        <v>10192000</v>
      </c>
      <c r="W2130" s="3">
        <v>3215</v>
      </c>
      <c r="X2130" s="19">
        <f t="shared" si="209"/>
        <v>4.8211508553654738</v>
      </c>
      <c r="AF2130" s="51">
        <f t="shared" si="211"/>
        <v>112.07907325492506</v>
      </c>
      <c r="AG2130" s="51">
        <f t="shared" si="210"/>
        <v>540.38013441566</v>
      </c>
    </row>
    <row r="2131" spans="1:33">
      <c r="A2131" s="12">
        <v>41229</v>
      </c>
      <c r="B2131" s="14">
        <v>8898.33</v>
      </c>
      <c r="C2131" s="14">
        <v>9032.35</v>
      </c>
      <c r="D2131" s="14">
        <v>8898.33</v>
      </c>
      <c r="E2131" s="15">
        <v>9024.16</v>
      </c>
      <c r="F2131" s="19">
        <f t="shared" si="206"/>
        <v>2.1546603783620917</v>
      </c>
      <c r="G2131" s="19"/>
      <c r="H2131" s="19"/>
      <c r="I2131" s="19"/>
      <c r="J2131" s="19"/>
      <c r="K2131" s="19"/>
      <c r="L2131" s="19"/>
      <c r="M2131" s="19"/>
      <c r="N2131" s="51">
        <f t="shared" si="207"/>
        <v>10.041984080534785</v>
      </c>
      <c r="O2131" s="51">
        <f t="shared" si="208"/>
        <v>21.665033824263332</v>
      </c>
      <c r="Q2131" s="12">
        <v>41229</v>
      </c>
      <c r="R2131" s="5">
        <v>3280</v>
      </c>
      <c r="S2131" s="5">
        <v>3365</v>
      </c>
      <c r="T2131" s="5">
        <v>3270</v>
      </c>
      <c r="U2131" s="5">
        <v>3325</v>
      </c>
      <c r="V2131" s="5">
        <v>15621900</v>
      </c>
      <c r="W2131" s="3">
        <v>3325</v>
      </c>
      <c r="X2131" s="19">
        <f t="shared" si="209"/>
        <v>3.3082706766917291</v>
      </c>
      <c r="AF2131" s="51">
        <f t="shared" si="211"/>
        <v>36.216674347554054</v>
      </c>
      <c r="AG2131" s="51">
        <f t="shared" si="210"/>
        <v>119.82426049536079</v>
      </c>
    </row>
    <row r="2132" spans="1:33">
      <c r="A2132" s="12">
        <v>41232</v>
      </c>
      <c r="B2132" s="14">
        <v>9141.27</v>
      </c>
      <c r="C2132" s="14">
        <v>9183.4599999999991</v>
      </c>
      <c r="D2132" s="14">
        <v>9135.2900000000009</v>
      </c>
      <c r="E2132" s="15">
        <v>9153.2000000000007</v>
      </c>
      <c r="F2132" s="19">
        <f t="shared" si="206"/>
        <v>1.409780186164411</v>
      </c>
      <c r="G2132" s="19"/>
      <c r="H2132" s="19"/>
      <c r="I2132" s="19"/>
      <c r="J2132" s="19"/>
      <c r="K2132" s="19"/>
      <c r="L2132" s="19"/>
      <c r="M2132" s="19"/>
      <c r="N2132" s="51">
        <f t="shared" si="207"/>
        <v>2.8185493924048464</v>
      </c>
      <c r="O2132" s="51">
        <f t="shared" si="208"/>
        <v>3.981385218768422</v>
      </c>
      <c r="Q2132" s="12">
        <v>41232</v>
      </c>
      <c r="R2132" s="5">
        <v>3400</v>
      </c>
      <c r="S2132" s="5">
        <v>3420</v>
      </c>
      <c r="T2132" s="5">
        <v>3365</v>
      </c>
      <c r="U2132" s="5">
        <v>3370</v>
      </c>
      <c r="V2132" s="5">
        <v>8214500</v>
      </c>
      <c r="W2132" s="3">
        <v>3370</v>
      </c>
      <c r="X2132" s="19">
        <f t="shared" si="209"/>
        <v>1.3353115727002967</v>
      </c>
      <c r="AF2132" s="51">
        <f t="shared" si="211"/>
        <v>2.3823694250780147</v>
      </c>
      <c r="AG2132" s="51">
        <f t="shared" si="210"/>
        <v>3.1818434569356904</v>
      </c>
    </row>
    <row r="2133" spans="1:33">
      <c r="A2133" s="12">
        <v>41233</v>
      </c>
      <c r="B2133" s="14">
        <v>9198.42</v>
      </c>
      <c r="C2133" s="14">
        <v>9200.85</v>
      </c>
      <c r="D2133" s="14">
        <v>9129.43</v>
      </c>
      <c r="E2133" s="15">
        <v>9142.64</v>
      </c>
      <c r="F2133" s="19">
        <f t="shared" si="206"/>
        <v>-0.1155027431901651</v>
      </c>
      <c r="G2133" s="19"/>
      <c r="H2133" s="19"/>
      <c r="I2133" s="19"/>
      <c r="J2133" s="19"/>
      <c r="K2133" s="19"/>
      <c r="L2133" s="19"/>
      <c r="M2133" s="19"/>
      <c r="N2133" s="51">
        <f t="shared" si="207"/>
        <v>-1.4321051964880742E-3</v>
      </c>
      <c r="O2133" s="51">
        <f t="shared" si="208"/>
        <v>1.6142342615302349E-4</v>
      </c>
      <c r="Q2133" s="12">
        <v>41233</v>
      </c>
      <c r="R2133" s="5">
        <v>3380</v>
      </c>
      <c r="S2133" s="5">
        <v>3390</v>
      </c>
      <c r="T2133" s="5">
        <v>3350</v>
      </c>
      <c r="U2133" s="5">
        <v>3360</v>
      </c>
      <c r="V2133" s="5">
        <v>5576900</v>
      </c>
      <c r="W2133" s="3">
        <v>3360</v>
      </c>
      <c r="X2133" s="19">
        <f t="shared" si="209"/>
        <v>-0.29761904761904762</v>
      </c>
      <c r="AF2133" s="51">
        <f t="shared" si="211"/>
        <v>-2.6291133169758729E-2</v>
      </c>
      <c r="AG2133" s="51">
        <f t="shared" si="210"/>
        <v>7.8177013083914199E-3</v>
      </c>
    </row>
    <row r="2134" spans="1:33">
      <c r="A2134" s="12">
        <v>41234</v>
      </c>
      <c r="B2134" s="14">
        <v>9213.73</v>
      </c>
      <c r="C2134" s="14">
        <v>9248.98</v>
      </c>
      <c r="D2134" s="14">
        <v>9161.2099999999991</v>
      </c>
      <c r="E2134" s="15">
        <v>9222.52</v>
      </c>
      <c r="F2134" s="19">
        <f t="shared" si="206"/>
        <v>0.86614070774583329</v>
      </c>
      <c r="G2134" s="19"/>
      <c r="H2134" s="19"/>
      <c r="I2134" s="19"/>
      <c r="J2134" s="19"/>
      <c r="K2134" s="19"/>
      <c r="L2134" s="19"/>
      <c r="M2134" s="19"/>
      <c r="N2134" s="51">
        <f t="shared" si="207"/>
        <v>0.65606699452367812</v>
      </c>
      <c r="O2134" s="51">
        <f t="shared" si="208"/>
        <v>0.57007358731196656</v>
      </c>
      <c r="Q2134" s="12">
        <v>41234</v>
      </c>
      <c r="R2134" s="5">
        <v>3400</v>
      </c>
      <c r="S2134" s="5">
        <v>3450</v>
      </c>
      <c r="T2134" s="5">
        <v>3390</v>
      </c>
      <c r="U2134" s="5">
        <v>3435</v>
      </c>
      <c r="V2134" s="5">
        <v>9692400</v>
      </c>
      <c r="W2134" s="3">
        <v>3435</v>
      </c>
      <c r="X2134" s="19">
        <f t="shared" si="209"/>
        <v>2.1834061135371177</v>
      </c>
      <c r="AF2134" s="51">
        <f t="shared" si="211"/>
        <v>10.412700012113483</v>
      </c>
      <c r="AG2134" s="51">
        <f t="shared" si="210"/>
        <v>22.737941362554796</v>
      </c>
    </row>
    <row r="2135" spans="1:33">
      <c r="A2135" s="12">
        <v>41235</v>
      </c>
      <c r="B2135" s="14">
        <v>9336.32</v>
      </c>
      <c r="C2135" s="14">
        <v>9366.7999999999993</v>
      </c>
      <c r="D2135" s="14">
        <v>9304.7199999999993</v>
      </c>
      <c r="E2135" s="15">
        <v>9366.7999999999993</v>
      </c>
      <c r="F2135" s="19">
        <f t="shared" si="206"/>
        <v>1.5403339454242522</v>
      </c>
      <c r="G2135" s="19"/>
      <c r="H2135" s="19"/>
      <c r="I2135" s="19"/>
      <c r="J2135" s="19"/>
      <c r="K2135" s="19"/>
      <c r="L2135" s="19"/>
      <c r="M2135" s="19"/>
      <c r="N2135" s="51">
        <f t="shared" si="207"/>
        <v>3.6745008409824051</v>
      </c>
      <c r="O2135" s="51">
        <f t="shared" si="208"/>
        <v>5.6701924774793149</v>
      </c>
      <c r="Q2135" s="12">
        <v>41235</v>
      </c>
      <c r="R2135" s="5">
        <v>3485</v>
      </c>
      <c r="S2135" s="5">
        <v>3520</v>
      </c>
      <c r="T2135" s="5">
        <v>3480</v>
      </c>
      <c r="U2135" s="5">
        <v>3515</v>
      </c>
      <c r="V2135" s="5">
        <v>10714400</v>
      </c>
      <c r="W2135" s="3">
        <v>3515</v>
      </c>
      <c r="X2135" s="19">
        <f t="shared" si="209"/>
        <v>2.275960170697013</v>
      </c>
      <c r="AF2135" s="51">
        <f t="shared" si="211"/>
        <v>11.793623680959266</v>
      </c>
      <c r="AG2135" s="51">
        <f t="shared" si="210"/>
        <v>26.844976071987794</v>
      </c>
    </row>
    <row r="2136" spans="1:33">
      <c r="A2136" s="12">
        <v>41239</v>
      </c>
      <c r="B2136" s="14">
        <v>9466.06</v>
      </c>
      <c r="C2136" s="14">
        <v>9487.94</v>
      </c>
      <c r="D2136" s="14">
        <v>9388.94</v>
      </c>
      <c r="E2136" s="15">
        <v>9388.94</v>
      </c>
      <c r="F2136" s="19">
        <f t="shared" si="206"/>
        <v>0.23580936719162371</v>
      </c>
      <c r="G2136" s="19"/>
      <c r="H2136" s="19"/>
      <c r="I2136" s="19"/>
      <c r="J2136" s="19"/>
      <c r="K2136" s="19"/>
      <c r="L2136" s="19"/>
      <c r="M2136" s="19"/>
      <c r="N2136" s="51">
        <f t="shared" si="207"/>
        <v>1.3582555025629751E-2</v>
      </c>
      <c r="O2136" s="51">
        <f t="shared" si="208"/>
        <v>3.24072339368756E-3</v>
      </c>
      <c r="Q2136" s="12">
        <v>41239</v>
      </c>
      <c r="R2136" s="5">
        <v>3570</v>
      </c>
      <c r="S2136" s="5">
        <v>3660</v>
      </c>
      <c r="T2136" s="5">
        <v>3560</v>
      </c>
      <c r="U2136" s="5">
        <v>3575</v>
      </c>
      <c r="V2136" s="5">
        <v>15487700</v>
      </c>
      <c r="W2136" s="3">
        <v>3575</v>
      </c>
      <c r="X2136" s="19">
        <f t="shared" si="209"/>
        <v>1.6783216783216783</v>
      </c>
      <c r="AF2136" s="51">
        <f t="shared" si="211"/>
        <v>4.7296988364949799</v>
      </c>
      <c r="AG2136" s="51">
        <f t="shared" si="210"/>
        <v>7.939222691948709</v>
      </c>
    </row>
    <row r="2137" spans="1:33">
      <c r="A2137" s="12">
        <v>41240</v>
      </c>
      <c r="B2137" s="14">
        <v>9371.1299999999992</v>
      </c>
      <c r="C2137" s="14">
        <v>9449.7199999999993</v>
      </c>
      <c r="D2137" s="14">
        <v>9370.59</v>
      </c>
      <c r="E2137" s="15">
        <v>9423.2999999999993</v>
      </c>
      <c r="F2137" s="19">
        <f t="shared" si="206"/>
        <v>0.3646281026816377</v>
      </c>
      <c r="G2137" s="19"/>
      <c r="H2137" s="19"/>
      <c r="I2137" s="19"/>
      <c r="J2137" s="19"/>
      <c r="K2137" s="19"/>
      <c r="L2137" s="19"/>
      <c r="M2137" s="19"/>
      <c r="N2137" s="51">
        <f t="shared" si="207"/>
        <v>4.9598039878522307E-2</v>
      </c>
      <c r="O2137" s="51">
        <f t="shared" si="208"/>
        <v>1.822297801696084E-2</v>
      </c>
      <c r="Q2137" s="12">
        <v>41240</v>
      </c>
      <c r="R2137" s="5">
        <v>3540</v>
      </c>
      <c r="S2137" s="5">
        <v>3570</v>
      </c>
      <c r="T2137" s="5">
        <v>3495</v>
      </c>
      <c r="U2137" s="5">
        <v>3530</v>
      </c>
      <c r="V2137" s="5">
        <v>9107500</v>
      </c>
      <c r="W2137" s="3">
        <v>3530</v>
      </c>
      <c r="X2137" s="19">
        <f t="shared" si="209"/>
        <v>-1.2747875354107647</v>
      </c>
      <c r="AF2137" s="51">
        <f t="shared" si="211"/>
        <v>-2.070330577716768</v>
      </c>
      <c r="AG2137" s="51">
        <f t="shared" si="210"/>
        <v>2.6386771847739787</v>
      </c>
    </row>
    <row r="2138" spans="1:33">
      <c r="A2138" s="12">
        <v>41241</v>
      </c>
      <c r="B2138" s="14">
        <v>9375.48</v>
      </c>
      <c r="C2138" s="14">
        <v>9407.6200000000008</v>
      </c>
      <c r="D2138" s="14">
        <v>9308.35</v>
      </c>
      <c r="E2138" s="15">
        <v>9308.35</v>
      </c>
      <c r="F2138" s="19">
        <f t="shared" si="206"/>
        <v>-1.2349127396369808</v>
      </c>
      <c r="G2138" s="19"/>
      <c r="H2138" s="19"/>
      <c r="I2138" s="19"/>
      <c r="J2138" s="19"/>
      <c r="K2138" s="19"/>
      <c r="L2138" s="19"/>
      <c r="M2138" s="19"/>
      <c r="N2138" s="51">
        <f t="shared" si="207"/>
        <v>-1.8705401251706548</v>
      </c>
      <c r="O2138" s="51">
        <f t="shared" si="208"/>
        <v>2.3047440633660727</v>
      </c>
      <c r="Q2138" s="12">
        <v>41241</v>
      </c>
      <c r="R2138" s="5">
        <v>3510</v>
      </c>
      <c r="S2138" s="5">
        <v>3560</v>
      </c>
      <c r="T2138" s="5">
        <v>3470</v>
      </c>
      <c r="U2138" s="5">
        <v>3475</v>
      </c>
      <c r="V2138" s="5">
        <v>7159700</v>
      </c>
      <c r="W2138" s="3">
        <v>3475</v>
      </c>
      <c r="X2138" s="19">
        <f t="shared" si="209"/>
        <v>-1.5827338129496402</v>
      </c>
      <c r="AF2138" s="51">
        <f t="shared" si="211"/>
        <v>-3.9628093210329185</v>
      </c>
      <c r="AG2138" s="51">
        <f t="shared" si="210"/>
        <v>6.2710110752343873</v>
      </c>
    </row>
    <row r="2139" spans="1:33">
      <c r="A2139" s="12">
        <v>41242</v>
      </c>
      <c r="B2139" s="14">
        <v>9370.2900000000009</v>
      </c>
      <c r="C2139" s="14">
        <v>9412.08</v>
      </c>
      <c r="D2139" s="14">
        <v>9350.4</v>
      </c>
      <c r="E2139" s="15">
        <v>9400.8799999999992</v>
      </c>
      <c r="F2139" s="19">
        <f t="shared" si="206"/>
        <v>0.9842695577435181</v>
      </c>
      <c r="G2139" s="19"/>
      <c r="H2139" s="19"/>
      <c r="I2139" s="19"/>
      <c r="J2139" s="19"/>
      <c r="K2139" s="19"/>
      <c r="L2139" s="19"/>
      <c r="M2139" s="19"/>
      <c r="N2139" s="51">
        <f t="shared" si="207"/>
        <v>0.96166474622086184</v>
      </c>
      <c r="O2139" s="51">
        <f t="shared" si="208"/>
        <v>0.94921573167502959</v>
      </c>
      <c r="Q2139" s="12">
        <v>41242</v>
      </c>
      <c r="R2139" s="5">
        <v>3520</v>
      </c>
      <c r="S2139" s="5">
        <v>3545</v>
      </c>
      <c r="T2139" s="5">
        <v>3490</v>
      </c>
      <c r="U2139" s="5">
        <v>3515</v>
      </c>
      <c r="V2139" s="5">
        <v>7185800</v>
      </c>
      <c r="W2139" s="3">
        <v>3515</v>
      </c>
      <c r="X2139" s="19">
        <f t="shared" si="209"/>
        <v>1.1379800853485065</v>
      </c>
      <c r="AF2139" s="51">
        <f t="shared" si="211"/>
        <v>1.4747233403664961</v>
      </c>
      <c r="AG2139" s="51">
        <f t="shared" si="210"/>
        <v>1.6786007203342879</v>
      </c>
    </row>
    <row r="2140" spans="1:33">
      <c r="A2140" s="12">
        <v>41243</v>
      </c>
      <c r="B2140" s="14">
        <v>9446.77</v>
      </c>
      <c r="C2140" s="14">
        <v>9492.91</v>
      </c>
      <c r="D2140" s="14">
        <v>9380.25</v>
      </c>
      <c r="E2140" s="15">
        <v>9446.01</v>
      </c>
      <c r="F2140" s="19">
        <f t="shared" si="206"/>
        <v>0.47776786177445313</v>
      </c>
      <c r="G2140" s="19"/>
      <c r="H2140" s="19"/>
      <c r="I2140" s="19"/>
      <c r="J2140" s="19"/>
      <c r="K2140" s="19"/>
      <c r="L2140" s="19"/>
      <c r="M2140" s="19"/>
      <c r="N2140" s="51">
        <f t="shared" si="207"/>
        <v>0.11097469428383709</v>
      </c>
      <c r="O2140" s="51">
        <f t="shared" si="208"/>
        <v>5.3329225489857787E-2</v>
      </c>
      <c r="Q2140" s="12">
        <v>41243</v>
      </c>
      <c r="R2140" s="5">
        <v>3540</v>
      </c>
      <c r="S2140" s="5">
        <v>3565</v>
      </c>
      <c r="T2140" s="5">
        <v>3495</v>
      </c>
      <c r="U2140" s="5">
        <v>3535</v>
      </c>
      <c r="V2140" s="5">
        <v>10755000</v>
      </c>
      <c r="W2140" s="3">
        <v>3535</v>
      </c>
      <c r="X2140" s="19">
        <f t="shared" si="209"/>
        <v>0.56577086280056577</v>
      </c>
      <c r="AF2140" s="51">
        <f t="shared" si="211"/>
        <v>0.18135865395998294</v>
      </c>
      <c r="AG2140" s="51">
        <f t="shared" si="210"/>
        <v>0.10265600956752048</v>
      </c>
    </row>
    <row r="2141" spans="1:33">
      <c r="A2141" s="12">
        <v>41246</v>
      </c>
      <c r="B2141" s="14">
        <v>9484.2000000000007</v>
      </c>
      <c r="C2141" s="14">
        <v>9525.82</v>
      </c>
      <c r="D2141" s="14">
        <v>9453.48</v>
      </c>
      <c r="E2141" s="15">
        <v>9458.18</v>
      </c>
      <c r="F2141" s="19">
        <f t="shared" si="206"/>
        <v>0.12867168947937208</v>
      </c>
      <c r="G2141" s="19"/>
      <c r="H2141" s="19"/>
      <c r="I2141" s="19"/>
      <c r="J2141" s="19"/>
      <c r="K2141" s="19"/>
      <c r="L2141" s="19"/>
      <c r="M2141" s="19"/>
      <c r="N2141" s="51">
        <f t="shared" si="207"/>
        <v>2.2716934796831434E-3</v>
      </c>
      <c r="O2141" s="51">
        <f t="shared" si="208"/>
        <v>2.9862968442885009E-4</v>
      </c>
      <c r="Q2141" s="12">
        <v>41246</v>
      </c>
      <c r="R2141" s="5">
        <v>3540</v>
      </c>
      <c r="S2141" s="5">
        <v>3545</v>
      </c>
      <c r="T2141" s="5">
        <v>3500</v>
      </c>
      <c r="U2141" s="5">
        <v>3515</v>
      </c>
      <c r="V2141" s="5">
        <v>5530900</v>
      </c>
      <c r="W2141" s="3">
        <v>3515</v>
      </c>
      <c r="X2141" s="19">
        <f t="shared" si="209"/>
        <v>-0.56899004267425324</v>
      </c>
      <c r="AF2141" s="51">
        <f t="shared" si="211"/>
        <v>-0.18395036188271338</v>
      </c>
      <c r="AG2141" s="51">
        <f t="shared" si="210"/>
        <v>0.1046166627637965</v>
      </c>
    </row>
    <row r="2142" spans="1:33">
      <c r="A2142" s="12">
        <v>41247</v>
      </c>
      <c r="B2142" s="14">
        <v>9419.15</v>
      </c>
      <c r="C2142" s="14">
        <v>9457.19</v>
      </c>
      <c r="D2142" s="14">
        <v>9406.0300000000007</v>
      </c>
      <c r="E2142" s="15">
        <v>9432.4599999999991</v>
      </c>
      <c r="F2142" s="19">
        <f t="shared" si="206"/>
        <v>-0.27267542083402596</v>
      </c>
      <c r="G2142" s="19"/>
      <c r="H2142" s="19"/>
      <c r="I2142" s="19"/>
      <c r="J2142" s="19"/>
      <c r="K2142" s="19"/>
      <c r="L2142" s="19"/>
      <c r="M2142" s="19"/>
      <c r="N2142" s="51">
        <f t="shared" si="207"/>
        <v>-1.9659008200180489E-2</v>
      </c>
      <c r="O2142" s="51">
        <f t="shared" si="208"/>
        <v>5.3057747071707569E-3</v>
      </c>
      <c r="Q2142" s="12">
        <v>41247</v>
      </c>
      <c r="R2142" s="5">
        <v>3500</v>
      </c>
      <c r="S2142" s="5">
        <v>3540</v>
      </c>
      <c r="T2142" s="5">
        <v>3490</v>
      </c>
      <c r="U2142" s="5">
        <v>3510</v>
      </c>
      <c r="V2142" s="5">
        <v>5913400</v>
      </c>
      <c r="W2142" s="3">
        <v>3510</v>
      </c>
      <c r="X2142" s="19">
        <f t="shared" si="209"/>
        <v>-0.14245014245014245</v>
      </c>
      <c r="AF2142" s="51">
        <f t="shared" si="211"/>
        <v>-2.8743325657355594E-3</v>
      </c>
      <c r="AG2142" s="51">
        <f t="shared" si="210"/>
        <v>4.086793436322417E-4</v>
      </c>
    </row>
    <row r="2143" spans="1:33">
      <c r="A2143" s="12">
        <v>41248</v>
      </c>
      <c r="B2143" s="14">
        <v>9380.3700000000008</v>
      </c>
      <c r="C2143" s="14">
        <v>9515.86</v>
      </c>
      <c r="D2143" s="14">
        <v>9376.9699999999993</v>
      </c>
      <c r="E2143" s="15">
        <v>9468.84</v>
      </c>
      <c r="F2143" s="19">
        <f t="shared" si="206"/>
        <v>0.38420756924819743</v>
      </c>
      <c r="G2143" s="19"/>
      <c r="H2143" s="19"/>
      <c r="I2143" s="19"/>
      <c r="J2143" s="19"/>
      <c r="K2143" s="19"/>
      <c r="L2143" s="19"/>
      <c r="M2143" s="19"/>
      <c r="N2143" s="51">
        <f t="shared" si="207"/>
        <v>5.7957339546161966E-2</v>
      </c>
      <c r="O2143" s="51">
        <f t="shared" si="208"/>
        <v>2.2429069434622081E-2</v>
      </c>
      <c r="Q2143" s="12">
        <v>41248</v>
      </c>
      <c r="R2143" s="5">
        <v>3470</v>
      </c>
      <c r="S2143" s="5">
        <v>3535</v>
      </c>
      <c r="T2143" s="5">
        <v>3460</v>
      </c>
      <c r="U2143" s="5">
        <v>3500</v>
      </c>
      <c r="V2143" s="5">
        <v>6252700</v>
      </c>
      <c r="W2143" s="3">
        <v>3500</v>
      </c>
      <c r="X2143" s="19">
        <f t="shared" si="209"/>
        <v>-0.2857142857142857</v>
      </c>
      <c r="AF2143" s="51">
        <f t="shared" si="211"/>
        <v>-2.3258093488217883E-2</v>
      </c>
      <c r="AG2143" s="51">
        <f t="shared" si="210"/>
        <v>6.6389411028595843E-3</v>
      </c>
    </row>
    <row r="2144" spans="1:33">
      <c r="A2144" s="12">
        <v>41249</v>
      </c>
      <c r="B2144" s="14">
        <v>9535.69</v>
      </c>
      <c r="C2144" s="14">
        <v>9565.43</v>
      </c>
      <c r="D2144" s="14">
        <v>9503.31</v>
      </c>
      <c r="E2144" s="15">
        <v>9545.16</v>
      </c>
      <c r="F2144" s="19">
        <f t="shared" si="206"/>
        <v>0.79956752951233623</v>
      </c>
      <c r="G2144" s="19"/>
      <c r="H2144" s="19"/>
      <c r="I2144" s="19"/>
      <c r="J2144" s="19"/>
      <c r="K2144" s="19"/>
      <c r="L2144" s="19"/>
      <c r="M2144" s="19"/>
      <c r="N2144" s="51">
        <f t="shared" si="207"/>
        <v>0.51653047535977614</v>
      </c>
      <c r="O2144" s="51">
        <f t="shared" si="208"/>
        <v>0.41443961989601996</v>
      </c>
      <c r="Q2144" s="12">
        <v>41249</v>
      </c>
      <c r="R2144" s="5">
        <v>3540</v>
      </c>
      <c r="S2144" s="5">
        <v>3550</v>
      </c>
      <c r="T2144" s="5">
        <v>3520</v>
      </c>
      <c r="U2144" s="5">
        <v>3535</v>
      </c>
      <c r="V2144" s="5">
        <v>5674400</v>
      </c>
      <c r="W2144" s="3">
        <v>3535</v>
      </c>
      <c r="X2144" s="19">
        <f t="shared" si="209"/>
        <v>0.99009900990099009</v>
      </c>
      <c r="AF2144" s="51">
        <f t="shared" si="211"/>
        <v>0.9713779242049837</v>
      </c>
      <c r="AG2144" s="51">
        <f t="shared" si="210"/>
        <v>0.96202045382159607</v>
      </c>
    </row>
    <row r="2145" spans="1:33">
      <c r="A2145" s="12">
        <v>41250</v>
      </c>
      <c r="B2145" s="14">
        <v>9547.14</v>
      </c>
      <c r="C2145" s="14">
        <v>9572.75</v>
      </c>
      <c r="D2145" s="14">
        <v>9522.1299999999992</v>
      </c>
      <c r="E2145" s="15">
        <v>9527.39</v>
      </c>
      <c r="F2145" s="19">
        <f t="shared" si="206"/>
        <v>-0.18651487973096972</v>
      </c>
      <c r="G2145" s="19"/>
      <c r="H2145" s="19"/>
      <c r="I2145" s="19"/>
      <c r="J2145" s="19"/>
      <c r="K2145" s="19"/>
      <c r="L2145" s="19"/>
      <c r="M2145" s="19"/>
      <c r="N2145" s="51">
        <f t="shared" si="207"/>
        <v>-6.2020917379589612E-3</v>
      </c>
      <c r="O2145" s="51">
        <f t="shared" si="208"/>
        <v>1.1395085314215079E-3</v>
      </c>
      <c r="Q2145" s="12">
        <v>41250</v>
      </c>
      <c r="R2145" s="5">
        <v>3525</v>
      </c>
      <c r="S2145" s="5">
        <v>3550</v>
      </c>
      <c r="T2145" s="5">
        <v>3515</v>
      </c>
      <c r="U2145" s="5">
        <v>3535</v>
      </c>
      <c r="V2145" s="5">
        <v>4020300</v>
      </c>
      <c r="W2145" s="3">
        <v>3535</v>
      </c>
      <c r="X2145" s="19">
        <f t="shared" si="209"/>
        <v>0</v>
      </c>
      <c r="AF2145" s="51">
        <f t="shared" si="211"/>
        <v>1.9205286566845341E-11</v>
      </c>
      <c r="AG2145" s="51">
        <f t="shared" si="210"/>
        <v>5.1431326109964725E-15</v>
      </c>
    </row>
    <row r="2146" spans="1:33">
      <c r="A2146" s="12">
        <v>41253</v>
      </c>
      <c r="B2146" s="14">
        <v>9584.4599999999991</v>
      </c>
      <c r="C2146" s="14">
        <v>9584.4599999999991</v>
      </c>
      <c r="D2146" s="14">
        <v>9517.4</v>
      </c>
      <c r="E2146" s="15">
        <v>9533.75</v>
      </c>
      <c r="F2146" s="19">
        <f t="shared" si="206"/>
        <v>6.6710371050222442E-2</v>
      </c>
      <c r="G2146" s="19"/>
      <c r="H2146" s="19"/>
      <c r="I2146" s="19"/>
      <c r="J2146" s="19"/>
      <c r="K2146" s="19"/>
      <c r="L2146" s="19"/>
      <c r="M2146" s="19"/>
      <c r="N2146" s="51">
        <f t="shared" si="207"/>
        <v>3.3563772664880944E-4</v>
      </c>
      <c r="O2146" s="51">
        <f t="shared" si="208"/>
        <v>2.3325324507577318E-5</v>
      </c>
      <c r="Q2146" s="12">
        <v>41253</v>
      </c>
      <c r="R2146" s="5">
        <v>3540</v>
      </c>
      <c r="S2146" s="5">
        <v>3550</v>
      </c>
      <c r="T2146" s="5">
        <v>3525</v>
      </c>
      <c r="U2146" s="5">
        <v>3535</v>
      </c>
      <c r="V2146" s="5">
        <v>3630200</v>
      </c>
      <c r="W2146" s="3">
        <v>3535</v>
      </c>
      <c r="X2146" s="19">
        <f t="shared" si="209"/>
        <v>0</v>
      </c>
      <c r="AF2146" s="51">
        <f t="shared" si="211"/>
        <v>1.9205286566845341E-11</v>
      </c>
      <c r="AG2146" s="51">
        <f t="shared" si="210"/>
        <v>5.1431326109964725E-15</v>
      </c>
    </row>
    <row r="2147" spans="1:33">
      <c r="A2147" s="12">
        <v>41254</v>
      </c>
      <c r="B2147" s="14">
        <v>9510.6</v>
      </c>
      <c r="C2147" s="14">
        <v>9534.18</v>
      </c>
      <c r="D2147" s="14">
        <v>9487.9500000000007</v>
      </c>
      <c r="E2147" s="15">
        <v>9525.32</v>
      </c>
      <c r="F2147" s="19">
        <f t="shared" si="206"/>
        <v>-8.8500963747152758E-2</v>
      </c>
      <c r="G2147" s="19"/>
      <c r="H2147" s="19"/>
      <c r="I2147" s="19"/>
      <c r="J2147" s="19"/>
      <c r="K2147" s="19"/>
      <c r="L2147" s="19"/>
      <c r="M2147" s="19"/>
      <c r="N2147" s="51">
        <f t="shared" si="207"/>
        <v>-6.2977090747386361E-4</v>
      </c>
      <c r="O2147" s="51">
        <f t="shared" si="208"/>
        <v>5.3981314906850898E-5</v>
      </c>
      <c r="Q2147" s="12">
        <v>41254</v>
      </c>
      <c r="R2147" s="5">
        <v>3535</v>
      </c>
      <c r="S2147" s="5">
        <v>3550</v>
      </c>
      <c r="T2147" s="5">
        <v>3525</v>
      </c>
      <c r="U2147" s="5">
        <v>3530</v>
      </c>
      <c r="V2147" s="5">
        <v>3624600</v>
      </c>
      <c r="W2147" s="3">
        <v>3530</v>
      </c>
      <c r="X2147" s="19">
        <f t="shared" si="209"/>
        <v>-0.14164305949008499</v>
      </c>
      <c r="AF2147" s="51">
        <f t="shared" si="211"/>
        <v>-2.82566235599911E-3</v>
      </c>
      <c r="AG2147" s="51">
        <f t="shared" si="210"/>
        <v>3.9947875515666641E-4</v>
      </c>
    </row>
    <row r="2148" spans="1:33">
      <c r="A2148" s="12">
        <v>41255</v>
      </c>
      <c r="B2148" s="14">
        <v>9606.25</v>
      </c>
      <c r="C2148" s="14">
        <v>9606.25</v>
      </c>
      <c r="D2148" s="14">
        <v>9565.9500000000007</v>
      </c>
      <c r="E2148" s="15">
        <v>9581.4599999999991</v>
      </c>
      <c r="F2148" s="19">
        <f t="shared" si="206"/>
        <v>0.58592323090634857</v>
      </c>
      <c r="G2148" s="19"/>
      <c r="H2148" s="19"/>
      <c r="I2148" s="19"/>
      <c r="J2148" s="19"/>
      <c r="K2148" s="19"/>
      <c r="L2148" s="19"/>
      <c r="M2148" s="19"/>
      <c r="N2148" s="51">
        <f t="shared" si="207"/>
        <v>0.20403313087924663</v>
      </c>
      <c r="O2148" s="51">
        <f t="shared" si="208"/>
        <v>0.12011601766305909</v>
      </c>
      <c r="Q2148" s="12">
        <v>41255</v>
      </c>
      <c r="R2148" s="5">
        <v>3560</v>
      </c>
      <c r="S2148" s="5">
        <v>3570</v>
      </c>
      <c r="T2148" s="5">
        <v>3545</v>
      </c>
      <c r="U2148" s="5">
        <v>3560</v>
      </c>
      <c r="V2148" s="5">
        <v>5438500</v>
      </c>
      <c r="W2148" s="3">
        <v>3560</v>
      </c>
      <c r="X2148" s="19">
        <f t="shared" si="209"/>
        <v>0.84269662921348309</v>
      </c>
      <c r="AF2148" s="51">
        <f t="shared" si="211"/>
        <v>0.59900127038068407</v>
      </c>
      <c r="AG2148" s="51">
        <f t="shared" si="210"/>
        <v>0.50493676263935594</v>
      </c>
    </row>
    <row r="2149" spans="1:33">
      <c r="A2149" s="12">
        <v>41256</v>
      </c>
      <c r="B2149" s="14">
        <v>9681.2000000000007</v>
      </c>
      <c r="C2149" s="14">
        <v>9767.0499999999993</v>
      </c>
      <c r="D2149" s="14">
        <v>9672.4699999999993</v>
      </c>
      <c r="E2149" s="15">
        <v>9742.73</v>
      </c>
      <c r="F2149" s="19">
        <f t="shared" si="206"/>
        <v>1.6552855308522401</v>
      </c>
      <c r="G2149" s="19"/>
      <c r="H2149" s="19"/>
      <c r="I2149" s="19"/>
      <c r="J2149" s="19"/>
      <c r="K2149" s="19"/>
      <c r="L2149" s="19"/>
      <c r="M2149" s="19"/>
      <c r="N2149" s="51">
        <f t="shared" si="207"/>
        <v>4.558365376973021</v>
      </c>
      <c r="O2149" s="51">
        <f t="shared" si="208"/>
        <v>7.5580920630778303</v>
      </c>
      <c r="Q2149" s="12">
        <v>41256</v>
      </c>
      <c r="R2149" s="5">
        <v>3590</v>
      </c>
      <c r="S2149" s="5">
        <v>3620</v>
      </c>
      <c r="T2149" s="5">
        <v>3585</v>
      </c>
      <c r="U2149" s="5">
        <v>3600</v>
      </c>
      <c r="V2149" s="5">
        <v>9577600</v>
      </c>
      <c r="W2149" s="3">
        <v>3600</v>
      </c>
      <c r="X2149" s="19">
        <f t="shared" si="209"/>
        <v>1.1111111111111112</v>
      </c>
      <c r="AF2149" s="51">
        <f t="shared" si="211"/>
        <v>1.3727341950881851</v>
      </c>
      <c r="AG2149" s="51">
        <f t="shared" si="210"/>
        <v>1.5256278318991818</v>
      </c>
    </row>
    <row r="2150" spans="1:33">
      <c r="A2150" s="12">
        <v>41257</v>
      </c>
      <c r="B2150" s="14">
        <v>9703.56</v>
      </c>
      <c r="C2150" s="14">
        <v>9775.75</v>
      </c>
      <c r="D2150" s="14">
        <v>9687.7000000000007</v>
      </c>
      <c r="E2150" s="15">
        <v>9737.56</v>
      </c>
      <c r="F2150" s="19">
        <f t="shared" si="206"/>
        <v>-5.309338273653845E-2</v>
      </c>
      <c r="G2150" s="19"/>
      <c r="H2150" s="19"/>
      <c r="I2150" s="19"/>
      <c r="J2150" s="19"/>
      <c r="K2150" s="19"/>
      <c r="L2150" s="19"/>
      <c r="M2150" s="19"/>
      <c r="N2150" s="51">
        <f t="shared" si="207"/>
        <v>-1.2732589448822578E-4</v>
      </c>
      <c r="O2150" s="51">
        <f t="shared" si="208"/>
        <v>6.4055385292459337E-6</v>
      </c>
      <c r="Q2150" s="12">
        <v>41257</v>
      </c>
      <c r="R2150" s="5">
        <v>3585</v>
      </c>
      <c r="S2150" s="5">
        <v>3620</v>
      </c>
      <c r="T2150" s="5">
        <v>3570</v>
      </c>
      <c r="U2150" s="5">
        <v>3600</v>
      </c>
      <c r="V2150" s="5">
        <v>12781900</v>
      </c>
      <c r="W2150" s="3">
        <v>3600</v>
      </c>
      <c r="X2150" s="19">
        <f t="shared" si="209"/>
        <v>0</v>
      </c>
      <c r="AF2150" s="51">
        <f t="shared" si="211"/>
        <v>1.9205286566845341E-11</v>
      </c>
      <c r="AG2150" s="51">
        <f t="shared" si="210"/>
        <v>5.1431326109964725E-15</v>
      </c>
    </row>
    <row r="2151" spans="1:33">
      <c r="A2151" s="12">
        <v>41260</v>
      </c>
      <c r="B2151" s="14">
        <v>9895.68</v>
      </c>
      <c r="C2151" s="14">
        <v>9903.35</v>
      </c>
      <c r="D2151" s="14">
        <v>9826.2999999999993</v>
      </c>
      <c r="E2151" s="15">
        <v>9828.8799999999992</v>
      </c>
      <c r="F2151" s="19">
        <f t="shared" si="206"/>
        <v>0.92909873759777029</v>
      </c>
      <c r="G2151" s="19"/>
      <c r="H2151" s="19"/>
      <c r="I2151" s="19"/>
      <c r="J2151" s="19"/>
      <c r="K2151" s="19"/>
      <c r="L2151" s="19"/>
      <c r="M2151" s="19"/>
      <c r="N2151" s="51">
        <f t="shared" si="207"/>
        <v>0.80925507673385044</v>
      </c>
      <c r="O2151" s="51">
        <f t="shared" si="208"/>
        <v>0.75413178097346023</v>
      </c>
      <c r="Q2151" s="12">
        <v>41260</v>
      </c>
      <c r="R2151" s="5">
        <v>3650</v>
      </c>
      <c r="S2151" s="5">
        <v>3650</v>
      </c>
      <c r="T2151" s="5">
        <v>3620</v>
      </c>
      <c r="U2151" s="5">
        <v>3620</v>
      </c>
      <c r="V2151" s="5">
        <v>7451600</v>
      </c>
      <c r="W2151" s="3">
        <v>3620</v>
      </c>
      <c r="X2151" s="19">
        <f t="shared" si="209"/>
        <v>0.55248618784530379</v>
      </c>
      <c r="AF2151" s="51">
        <f t="shared" si="211"/>
        <v>0.16888677713948708</v>
      </c>
      <c r="AG2151" s="51">
        <f t="shared" si="210"/>
        <v>9.3352839178903371E-2</v>
      </c>
    </row>
    <row r="2152" spans="1:33">
      <c r="A2152" s="12">
        <v>41261</v>
      </c>
      <c r="B2152" s="14">
        <v>9848.8700000000008</v>
      </c>
      <c r="C2152" s="14">
        <v>9967.24</v>
      </c>
      <c r="D2152" s="14">
        <v>9848.8700000000008</v>
      </c>
      <c r="E2152" s="15">
        <v>9923.01</v>
      </c>
      <c r="F2152" s="19">
        <f t="shared" si="206"/>
        <v>0.94860329678193422</v>
      </c>
      <c r="G2152" s="19"/>
      <c r="H2152" s="19"/>
      <c r="I2152" s="19"/>
      <c r="J2152" s="19"/>
      <c r="K2152" s="19"/>
      <c r="L2152" s="19"/>
      <c r="M2152" s="19"/>
      <c r="N2152" s="51">
        <f t="shared" si="207"/>
        <v>0.86113976352930921</v>
      </c>
      <c r="O2152" s="51">
        <f t="shared" si="208"/>
        <v>0.81927843699294145</v>
      </c>
      <c r="Q2152" s="12">
        <v>41261</v>
      </c>
      <c r="R2152" s="5">
        <v>3645</v>
      </c>
      <c r="S2152" s="5">
        <v>3745</v>
      </c>
      <c r="T2152" s="5">
        <v>3635</v>
      </c>
      <c r="U2152" s="5">
        <v>3720</v>
      </c>
      <c r="V2152" s="5">
        <v>12960600</v>
      </c>
      <c r="W2152" s="3">
        <v>3720</v>
      </c>
      <c r="X2152" s="19">
        <f t="shared" si="209"/>
        <v>2.6881720430107525</v>
      </c>
      <c r="AF2152" s="51">
        <f t="shared" si="211"/>
        <v>19.431260234641307</v>
      </c>
      <c r="AG2152" s="51">
        <f t="shared" si="210"/>
        <v>52.239774171081052</v>
      </c>
    </row>
    <row r="2153" spans="1:33">
      <c r="A2153" s="12">
        <v>41262</v>
      </c>
      <c r="B2153" s="14">
        <v>10025.4</v>
      </c>
      <c r="C2153" s="14">
        <v>10160.4</v>
      </c>
      <c r="D2153" s="14">
        <v>10016.98</v>
      </c>
      <c r="E2153" s="15">
        <v>10160.4</v>
      </c>
      <c r="F2153" s="19">
        <f t="shared" si="206"/>
        <v>2.3364237628439768</v>
      </c>
      <c r="G2153" s="19"/>
      <c r="H2153" s="19"/>
      <c r="I2153" s="19"/>
      <c r="J2153" s="19"/>
      <c r="K2153" s="19"/>
      <c r="L2153" s="19"/>
      <c r="M2153" s="19"/>
      <c r="N2153" s="51">
        <f t="shared" si="207"/>
        <v>12.799913646420368</v>
      </c>
      <c r="O2153" s="51">
        <f t="shared" si="208"/>
        <v>29.941672306910743</v>
      </c>
      <c r="Q2153" s="12">
        <v>41262</v>
      </c>
      <c r="R2153" s="5">
        <v>3785</v>
      </c>
      <c r="S2153" s="5">
        <v>3865</v>
      </c>
      <c r="T2153" s="5">
        <v>3780</v>
      </c>
      <c r="U2153" s="5">
        <v>3850</v>
      </c>
      <c r="V2153" s="5">
        <v>13641800</v>
      </c>
      <c r="W2153" s="3">
        <v>3850</v>
      </c>
      <c r="X2153" s="19">
        <f t="shared" si="209"/>
        <v>3.3766233766233764</v>
      </c>
      <c r="AF2153" s="51">
        <f t="shared" si="211"/>
        <v>38.508020568669771</v>
      </c>
      <c r="AG2153" s="51">
        <f t="shared" si="210"/>
        <v>130.03739480109036</v>
      </c>
    </row>
    <row r="2154" spans="1:33">
      <c r="A2154" s="12">
        <v>41263</v>
      </c>
      <c r="B2154" s="14">
        <v>10093.11</v>
      </c>
      <c r="C2154" s="14">
        <v>10147.68</v>
      </c>
      <c r="D2154" s="14">
        <v>10028.65</v>
      </c>
      <c r="E2154" s="15">
        <v>10039.33</v>
      </c>
      <c r="F2154" s="19">
        <f t="shared" si="206"/>
        <v>-1.2059569712321412</v>
      </c>
      <c r="G2154" s="19"/>
      <c r="H2154" s="19"/>
      <c r="I2154" s="19"/>
      <c r="J2154" s="19"/>
      <c r="K2154" s="19"/>
      <c r="L2154" s="19"/>
      <c r="M2154" s="19"/>
      <c r="N2154" s="51">
        <f t="shared" si="207"/>
        <v>-1.7417384420759945</v>
      </c>
      <c r="O2154" s="51">
        <f t="shared" si="208"/>
        <v>2.0956105833125065</v>
      </c>
      <c r="Q2154" s="12">
        <v>41263</v>
      </c>
      <c r="R2154" s="5">
        <v>3850</v>
      </c>
      <c r="S2154" s="5">
        <v>3935</v>
      </c>
      <c r="T2154" s="5">
        <v>3825</v>
      </c>
      <c r="U2154" s="5">
        <v>3880</v>
      </c>
      <c r="V2154" s="5">
        <v>13624900</v>
      </c>
      <c r="W2154" s="3">
        <v>3880</v>
      </c>
      <c r="X2154" s="19">
        <f t="shared" si="209"/>
        <v>0.77319587628865982</v>
      </c>
      <c r="AF2154" s="51">
        <f t="shared" si="211"/>
        <v>0.46272159173132033</v>
      </c>
      <c r="AG2154" s="51">
        <f t="shared" si="210"/>
        <v>0.35789834239945822</v>
      </c>
    </row>
    <row r="2155" spans="1:33">
      <c r="A2155" s="12">
        <v>41264</v>
      </c>
      <c r="B2155" s="14">
        <v>10145.58</v>
      </c>
      <c r="C2155" s="14">
        <v>10175.06</v>
      </c>
      <c r="D2155" s="14">
        <v>9924.42</v>
      </c>
      <c r="E2155" s="15">
        <v>9940.06</v>
      </c>
      <c r="F2155" s="19">
        <f t="shared" si="206"/>
        <v>-0.99868612463104278</v>
      </c>
      <c r="G2155" s="19"/>
      <c r="H2155" s="19"/>
      <c r="I2155" s="19"/>
      <c r="J2155" s="19"/>
      <c r="K2155" s="19"/>
      <c r="L2155" s="19"/>
      <c r="M2155" s="19"/>
      <c r="N2155" s="51">
        <f t="shared" si="207"/>
        <v>-0.98775320954200818</v>
      </c>
      <c r="O2155" s="51">
        <f t="shared" si="208"/>
        <v>0.98370436697947383</v>
      </c>
      <c r="Q2155" s="12">
        <v>41264</v>
      </c>
      <c r="R2155" s="5">
        <v>3915</v>
      </c>
      <c r="S2155" s="5">
        <v>3965</v>
      </c>
      <c r="T2155" s="5">
        <v>3770</v>
      </c>
      <c r="U2155" s="5">
        <v>3785</v>
      </c>
      <c r="V2155" s="5">
        <v>15009800</v>
      </c>
      <c r="W2155" s="3">
        <v>3785</v>
      </c>
      <c r="X2155" s="19">
        <f t="shared" si="209"/>
        <v>-2.509907529722589</v>
      </c>
      <c r="AF2155" s="51">
        <f t="shared" si="211"/>
        <v>-15.806442803417452</v>
      </c>
      <c r="AG2155" s="51">
        <f t="shared" si="210"/>
        <v>39.668476880542549</v>
      </c>
    </row>
    <row r="2156" spans="1:33">
      <c r="A2156" s="12">
        <v>41268</v>
      </c>
      <c r="B2156" s="14">
        <v>10092.35</v>
      </c>
      <c r="C2156" s="14">
        <v>10119.35</v>
      </c>
      <c r="D2156" s="14">
        <v>10030.44</v>
      </c>
      <c r="E2156" s="15">
        <v>10080.120000000001</v>
      </c>
      <c r="F2156" s="19">
        <f t="shared" si="206"/>
        <v>1.3894675857033576</v>
      </c>
      <c r="G2156" s="19"/>
      <c r="H2156" s="19"/>
      <c r="I2156" s="19"/>
      <c r="J2156" s="19"/>
      <c r="K2156" s="19"/>
      <c r="L2156" s="19"/>
      <c r="M2156" s="19"/>
      <c r="N2156" s="51">
        <f t="shared" si="207"/>
        <v>2.6986978060427416</v>
      </c>
      <c r="O2156" s="51">
        <f t="shared" si="208"/>
        <v>3.7572694500150567</v>
      </c>
      <c r="Q2156" s="12">
        <v>41268</v>
      </c>
      <c r="R2156" s="5">
        <v>3850</v>
      </c>
      <c r="S2156" s="5">
        <v>3875</v>
      </c>
      <c r="T2156" s="5">
        <v>3770</v>
      </c>
      <c r="U2156" s="5">
        <v>3780</v>
      </c>
      <c r="V2156" s="5">
        <v>8448100</v>
      </c>
      <c r="W2156" s="3">
        <v>3780</v>
      </c>
      <c r="X2156" s="19">
        <f t="shared" si="209"/>
        <v>-0.13227513227513227</v>
      </c>
      <c r="AF2156" s="51">
        <f t="shared" si="211"/>
        <v>-2.3003514113824775E-3</v>
      </c>
      <c r="AG2156" s="51">
        <f t="shared" si="210"/>
        <v>3.0366325827810997E-4</v>
      </c>
    </row>
    <row r="2157" spans="1:33">
      <c r="A2157" s="12">
        <v>41269</v>
      </c>
      <c r="B2157" s="14">
        <v>10131.219999999999</v>
      </c>
      <c r="C2157" s="14">
        <v>10230.36</v>
      </c>
      <c r="D2157" s="14">
        <v>10107.34</v>
      </c>
      <c r="E2157" s="15">
        <v>10230.36</v>
      </c>
      <c r="F2157" s="19">
        <f t="shared" si="206"/>
        <v>1.4685700209963264</v>
      </c>
      <c r="G2157" s="19"/>
      <c r="H2157" s="19"/>
      <c r="I2157" s="19"/>
      <c r="J2157" s="19"/>
      <c r="K2157" s="19"/>
      <c r="L2157" s="19"/>
      <c r="M2157" s="19"/>
      <c r="N2157" s="51">
        <f t="shared" si="207"/>
        <v>3.1853163808454141</v>
      </c>
      <c r="O2157" s="51">
        <f t="shared" si="208"/>
        <v>4.6867317833551416</v>
      </c>
      <c r="Q2157" s="12">
        <v>41269</v>
      </c>
      <c r="R2157" s="5">
        <v>3825</v>
      </c>
      <c r="S2157" s="5">
        <v>3865</v>
      </c>
      <c r="T2157" s="5">
        <v>3765</v>
      </c>
      <c r="U2157" s="5">
        <v>3830</v>
      </c>
      <c r="V2157" s="5">
        <v>9788400</v>
      </c>
      <c r="W2157" s="3">
        <v>3830</v>
      </c>
      <c r="X2157" s="19">
        <f t="shared" si="209"/>
        <v>1.3054830287206265</v>
      </c>
      <c r="AF2157" s="51">
        <f t="shared" si="211"/>
        <v>2.2262858612386944</v>
      </c>
      <c r="AG2157" s="51">
        <f t="shared" si="210"/>
        <v>2.9069746032816033</v>
      </c>
    </row>
    <row r="2158" spans="1:33">
      <c r="A2158" s="12">
        <v>41270</v>
      </c>
      <c r="B2158" s="14">
        <v>10295.26</v>
      </c>
      <c r="C2158" s="14">
        <v>10376.39</v>
      </c>
      <c r="D2158" s="14">
        <v>10288.85</v>
      </c>
      <c r="E2158" s="15">
        <v>10322.98</v>
      </c>
      <c r="F2158" s="19">
        <f t="shared" si="206"/>
        <v>0.89722153874171007</v>
      </c>
      <c r="G2158" s="19"/>
      <c r="H2158" s="19"/>
      <c r="I2158" s="19"/>
      <c r="J2158" s="19"/>
      <c r="K2158" s="19"/>
      <c r="L2158" s="19"/>
      <c r="M2158" s="19"/>
      <c r="N2158" s="51">
        <f t="shared" si="207"/>
        <v>0.72901629582792571</v>
      </c>
      <c r="O2158" s="51">
        <f t="shared" si="208"/>
        <v>0.65611955506636488</v>
      </c>
      <c r="Q2158" s="12">
        <v>41270</v>
      </c>
      <c r="R2158" s="5">
        <v>3870</v>
      </c>
      <c r="S2158" s="5">
        <v>3950</v>
      </c>
      <c r="T2158" s="5">
        <v>3860</v>
      </c>
      <c r="U2158" s="5">
        <v>3930</v>
      </c>
      <c r="V2158" s="5">
        <v>11199400</v>
      </c>
      <c r="W2158" s="3">
        <v>3930</v>
      </c>
      <c r="X2158" s="19">
        <f t="shared" si="209"/>
        <v>2.5445292620865136</v>
      </c>
      <c r="AF2158" s="51">
        <f t="shared" si="211"/>
        <v>16.480085593980906</v>
      </c>
      <c r="AG2158" s="51">
        <f t="shared" si="210"/>
        <v>41.938473365485585</v>
      </c>
    </row>
    <row r="2159" spans="1:33">
      <c r="A2159" s="12">
        <v>41271</v>
      </c>
      <c r="B2159" s="14">
        <v>10406.36</v>
      </c>
      <c r="C2159" s="14">
        <v>10433.629999999999</v>
      </c>
      <c r="D2159" s="14">
        <v>10374.85</v>
      </c>
      <c r="E2159" s="15">
        <v>10395.18</v>
      </c>
      <c r="F2159" s="19">
        <f t="shared" si="206"/>
        <v>0.69455266767868107</v>
      </c>
      <c r="G2159" s="19"/>
      <c r="H2159" s="19"/>
      <c r="I2159" s="19"/>
      <c r="J2159" s="19"/>
      <c r="K2159" s="19"/>
      <c r="L2159" s="19"/>
      <c r="M2159" s="19"/>
      <c r="N2159" s="51">
        <f t="shared" si="207"/>
        <v>0.33910148152413028</v>
      </c>
      <c r="O2159" s="51">
        <f t="shared" si="208"/>
        <v>0.23646829296760957</v>
      </c>
      <c r="Q2159" s="12">
        <v>41271</v>
      </c>
      <c r="R2159" s="5">
        <v>4000</v>
      </c>
      <c r="S2159" s="5">
        <v>4015</v>
      </c>
      <c r="T2159" s="5">
        <v>3960</v>
      </c>
      <c r="U2159" s="5">
        <v>4005</v>
      </c>
      <c r="V2159" s="5">
        <v>13382000</v>
      </c>
      <c r="W2159" s="3">
        <v>4005</v>
      </c>
      <c r="X2159" s="19">
        <f t="shared" si="209"/>
        <v>1.8726591760299627</v>
      </c>
      <c r="AF2159" s="51">
        <f t="shared" si="211"/>
        <v>6.5699570908079519</v>
      </c>
      <c r="AG2159" s="51">
        <f t="shared" si="210"/>
        <v>12.305049851978612</v>
      </c>
    </row>
    <row r="2160" spans="1:33">
      <c r="A2160" s="12">
        <v>41278</v>
      </c>
      <c r="B2160" s="14">
        <v>10604.5</v>
      </c>
      <c r="C2160" s="14">
        <v>10734.23</v>
      </c>
      <c r="D2160" s="14">
        <v>10602.24</v>
      </c>
      <c r="E2160" s="15">
        <v>10688.11</v>
      </c>
      <c r="F2160" s="19">
        <f t="shared" si="206"/>
        <v>2.7407090683011335</v>
      </c>
      <c r="G2160" s="19"/>
      <c r="H2160" s="19"/>
      <c r="I2160" s="19"/>
      <c r="J2160" s="19"/>
      <c r="K2160" s="19"/>
      <c r="L2160" s="19"/>
      <c r="M2160" s="19"/>
      <c r="N2160" s="51">
        <f t="shared" si="207"/>
        <v>20.649624376084024</v>
      </c>
      <c r="O2160" s="51">
        <f t="shared" si="208"/>
        <v>56.65212544332887</v>
      </c>
      <c r="Q2160" s="12">
        <v>41278</v>
      </c>
      <c r="R2160" s="5">
        <v>4200</v>
      </c>
      <c r="S2160" s="5">
        <v>4260</v>
      </c>
      <c r="T2160" s="5">
        <v>4165</v>
      </c>
      <c r="U2160" s="5">
        <v>4260</v>
      </c>
      <c r="V2160" s="5">
        <v>15439700</v>
      </c>
      <c r="W2160" s="3">
        <v>4260</v>
      </c>
      <c r="X2160" s="19">
        <f t="shared" si="209"/>
        <v>5.9859154929577461</v>
      </c>
      <c r="AF2160" s="51">
        <f t="shared" si="211"/>
        <v>214.5112289854581</v>
      </c>
      <c r="AG2160" s="51">
        <f t="shared" si="210"/>
        <v>1284.1035346228293</v>
      </c>
    </row>
    <row r="2161" spans="1:33">
      <c r="A2161" s="12">
        <v>41281</v>
      </c>
      <c r="B2161" s="14">
        <v>10743.69</v>
      </c>
      <c r="C2161" s="14">
        <v>10743.69</v>
      </c>
      <c r="D2161" s="14">
        <v>10589.7</v>
      </c>
      <c r="E2161" s="15">
        <v>10599.01</v>
      </c>
      <c r="F2161" s="19">
        <f t="shared" si="206"/>
        <v>-0.84064455076465028</v>
      </c>
      <c r="G2161" s="19"/>
      <c r="H2161" s="19"/>
      <c r="I2161" s="19"/>
      <c r="J2161" s="19"/>
      <c r="K2161" s="19"/>
      <c r="L2161" s="19"/>
      <c r="M2161" s="19"/>
      <c r="N2161" s="51">
        <f t="shared" si="207"/>
        <v>-0.58818428033002124</v>
      </c>
      <c r="O2161" s="51">
        <f t="shared" si="208"/>
        <v>0.49281571847482353</v>
      </c>
      <c r="Q2161" s="12">
        <v>41281</v>
      </c>
      <c r="R2161" s="5">
        <v>4310</v>
      </c>
      <c r="S2161" s="5">
        <v>4325</v>
      </c>
      <c r="T2161" s="5">
        <v>4170</v>
      </c>
      <c r="U2161" s="5">
        <v>4185</v>
      </c>
      <c r="V2161" s="5">
        <v>11396600</v>
      </c>
      <c r="W2161" s="3">
        <v>4185</v>
      </c>
      <c r="X2161" s="19">
        <f t="shared" si="209"/>
        <v>-1.7921146953405016</v>
      </c>
      <c r="AF2161" s="51">
        <f t="shared" si="211"/>
        <v>-5.7531102572036454</v>
      </c>
      <c r="AG2161" s="51">
        <f t="shared" si="210"/>
        <v>10.308692765842393</v>
      </c>
    </row>
    <row r="2162" spans="1:33">
      <c r="A2162" s="12">
        <v>41282</v>
      </c>
      <c r="B2162" s="14">
        <v>10544.21</v>
      </c>
      <c r="C2162" s="14">
        <v>10602.12</v>
      </c>
      <c r="D2162" s="14">
        <v>10463.43</v>
      </c>
      <c r="E2162" s="15">
        <v>10508.06</v>
      </c>
      <c r="F2162" s="19">
        <f t="shared" si="206"/>
        <v>-0.86552608188381808</v>
      </c>
      <c r="G2162" s="19"/>
      <c r="H2162" s="19"/>
      <c r="I2162" s="19"/>
      <c r="J2162" s="19"/>
      <c r="K2162" s="19"/>
      <c r="L2162" s="19"/>
      <c r="M2162" s="19"/>
      <c r="N2162" s="51">
        <f t="shared" si="207"/>
        <v>-0.64215694438780657</v>
      </c>
      <c r="O2162" s="51">
        <f t="shared" si="208"/>
        <v>0.55401506950084056</v>
      </c>
      <c r="Q2162" s="12">
        <v>41282</v>
      </c>
      <c r="R2162" s="5">
        <v>4155</v>
      </c>
      <c r="S2162" s="5">
        <v>4175</v>
      </c>
      <c r="T2162" s="5">
        <v>4060</v>
      </c>
      <c r="U2162" s="5">
        <v>4100</v>
      </c>
      <c r="V2162" s="5">
        <v>11005400</v>
      </c>
      <c r="W2162" s="3">
        <v>4100</v>
      </c>
      <c r="X2162" s="19">
        <f t="shared" si="209"/>
        <v>-2.0731707317073171</v>
      </c>
      <c r="AF2162" s="51">
        <f t="shared" si="211"/>
        <v>-8.9071117013790637</v>
      </c>
      <c r="AG2162" s="51">
        <f t="shared" si="210"/>
        <v>18.463577978836977</v>
      </c>
    </row>
    <row r="2163" spans="1:33">
      <c r="A2163" s="12">
        <v>41283</v>
      </c>
      <c r="B2163" s="14">
        <v>10405.67</v>
      </c>
      <c r="C2163" s="14">
        <v>10620.7</v>
      </c>
      <c r="D2163" s="14">
        <v>10398.61</v>
      </c>
      <c r="E2163" s="15">
        <v>10578.57</v>
      </c>
      <c r="F2163" s="19">
        <f t="shared" si="206"/>
        <v>0.66653621425202292</v>
      </c>
      <c r="G2163" s="19"/>
      <c r="H2163" s="19"/>
      <c r="I2163" s="19"/>
      <c r="J2163" s="19"/>
      <c r="K2163" s="19"/>
      <c r="L2163" s="19"/>
      <c r="M2163" s="19"/>
      <c r="N2163" s="51">
        <f t="shared" si="207"/>
        <v>0.29985002988872445</v>
      </c>
      <c r="O2163" s="51">
        <f t="shared" si="208"/>
        <v>0.20069603626663954</v>
      </c>
      <c r="Q2163" s="12">
        <v>41283</v>
      </c>
      <c r="R2163" s="5">
        <v>4030</v>
      </c>
      <c r="S2163" s="5">
        <v>4205</v>
      </c>
      <c r="T2163" s="5">
        <v>4030</v>
      </c>
      <c r="U2163" s="5">
        <v>4165</v>
      </c>
      <c r="V2163" s="5">
        <v>11944700</v>
      </c>
      <c r="W2163" s="3">
        <v>4165</v>
      </c>
      <c r="X2163" s="19">
        <f t="shared" si="209"/>
        <v>1.5606242496998799</v>
      </c>
      <c r="AF2163" s="51">
        <f t="shared" si="211"/>
        <v>3.8029323848661813</v>
      </c>
      <c r="AG2163" s="51">
        <f t="shared" si="210"/>
        <v>5.9359669165431272</v>
      </c>
    </row>
    <row r="2164" spans="1:33">
      <c r="A2164" s="12">
        <v>41284</v>
      </c>
      <c r="B2164" s="14">
        <v>10635.11</v>
      </c>
      <c r="C2164" s="14">
        <v>10686.12</v>
      </c>
      <c r="D2164" s="14">
        <v>10619.65</v>
      </c>
      <c r="E2164" s="15">
        <v>10652.64</v>
      </c>
      <c r="F2164" s="19">
        <f t="shared" si="206"/>
        <v>0.69532059658450585</v>
      </c>
      <c r="G2164" s="19"/>
      <c r="H2164" s="19"/>
      <c r="I2164" s="19"/>
      <c r="J2164" s="19"/>
      <c r="K2164" s="19"/>
      <c r="L2164" s="19"/>
      <c r="M2164" s="19"/>
      <c r="N2164" s="51">
        <f t="shared" si="207"/>
        <v>0.34022300120255661</v>
      </c>
      <c r="O2164" s="51">
        <f t="shared" si="208"/>
        <v>0.23751163814911089</v>
      </c>
      <c r="Q2164" s="12">
        <v>41284</v>
      </c>
      <c r="R2164" s="5">
        <v>4245</v>
      </c>
      <c r="S2164" s="5">
        <v>4245</v>
      </c>
      <c r="T2164" s="5">
        <v>4170</v>
      </c>
      <c r="U2164" s="5">
        <v>4205</v>
      </c>
      <c r="V2164" s="5">
        <v>9126100</v>
      </c>
      <c r="W2164" s="3">
        <v>4205</v>
      </c>
      <c r="X2164" s="19">
        <f t="shared" si="209"/>
        <v>0.95124851367419727</v>
      </c>
      <c r="AF2164" s="51">
        <f t="shared" si="211"/>
        <v>0.86148696939962821</v>
      </c>
      <c r="AG2164" s="51">
        <f t="shared" si="210"/>
        <v>0.81971890346674614</v>
      </c>
    </row>
    <row r="2165" spans="1:33">
      <c r="A2165" s="12">
        <v>41285</v>
      </c>
      <c r="B2165" s="14">
        <v>10786.14</v>
      </c>
      <c r="C2165" s="14">
        <v>10830.43</v>
      </c>
      <c r="D2165" s="14">
        <v>10748.06</v>
      </c>
      <c r="E2165" s="15">
        <v>10801.57</v>
      </c>
      <c r="F2165" s="19">
        <f t="shared" si="206"/>
        <v>1.3787810475699394</v>
      </c>
      <c r="G2165" s="19"/>
      <c r="H2165" s="19"/>
      <c r="I2165" s="19"/>
      <c r="J2165" s="19"/>
      <c r="K2165" s="19"/>
      <c r="L2165" s="19"/>
      <c r="M2165" s="19"/>
      <c r="N2165" s="51">
        <f t="shared" si="207"/>
        <v>2.6370302582363059</v>
      </c>
      <c r="O2165" s="51">
        <f t="shared" si="208"/>
        <v>3.6432319123963226</v>
      </c>
      <c r="Q2165" s="12">
        <v>41285</v>
      </c>
      <c r="R2165" s="5">
        <v>4280</v>
      </c>
      <c r="S2165" s="5">
        <v>4285</v>
      </c>
      <c r="T2165" s="5">
        <v>4225</v>
      </c>
      <c r="U2165" s="5">
        <v>4260</v>
      </c>
      <c r="V2165" s="5">
        <v>10126400</v>
      </c>
      <c r="W2165" s="3">
        <v>4260</v>
      </c>
      <c r="X2165" s="19">
        <f t="shared" si="209"/>
        <v>1.2910798122065728</v>
      </c>
      <c r="AF2165" s="51">
        <f t="shared" si="211"/>
        <v>2.1534237037779866</v>
      </c>
      <c r="AG2165" s="51">
        <f t="shared" si="210"/>
        <v>2.7808185531065366</v>
      </c>
    </row>
    <row r="2166" spans="1:33">
      <c r="A2166" s="12">
        <v>41289</v>
      </c>
      <c r="B2166" s="14">
        <v>10914.65</v>
      </c>
      <c r="C2166" s="14">
        <v>10952.31</v>
      </c>
      <c r="D2166" s="14">
        <v>10851.66</v>
      </c>
      <c r="E2166" s="15">
        <v>10879.08</v>
      </c>
      <c r="F2166" s="19">
        <f t="shared" si="206"/>
        <v>0.71246833371939733</v>
      </c>
      <c r="G2166" s="19"/>
      <c r="H2166" s="19"/>
      <c r="I2166" s="19"/>
      <c r="J2166" s="19"/>
      <c r="K2166" s="19"/>
      <c r="L2166" s="19"/>
      <c r="M2166" s="19"/>
      <c r="N2166" s="51">
        <f t="shared" si="207"/>
        <v>0.36591480105173291</v>
      </c>
      <c r="O2166" s="51">
        <f t="shared" si="208"/>
        <v>0.26172184253085506</v>
      </c>
      <c r="Q2166" s="12">
        <v>41289</v>
      </c>
      <c r="R2166" s="5">
        <v>4290</v>
      </c>
      <c r="S2166" s="5">
        <v>4300</v>
      </c>
      <c r="T2166" s="5">
        <v>4235</v>
      </c>
      <c r="U2166" s="5">
        <v>4265</v>
      </c>
      <c r="V2166" s="5">
        <v>11250600</v>
      </c>
      <c r="W2166" s="3">
        <v>4265</v>
      </c>
      <c r="X2166" s="19">
        <f t="shared" si="209"/>
        <v>0.11723329425556857</v>
      </c>
      <c r="AF2166" s="51">
        <f t="shared" si="211"/>
        <v>1.6222796050991515E-3</v>
      </c>
      <c r="AG2166" s="51">
        <f t="shared" si="210"/>
        <v>1.9061962514429497E-4</v>
      </c>
    </row>
    <row r="2167" spans="1:33">
      <c r="A2167" s="12">
        <v>41290</v>
      </c>
      <c r="B2167" s="14">
        <v>10806.41</v>
      </c>
      <c r="C2167" s="14">
        <v>10806.41</v>
      </c>
      <c r="D2167" s="14">
        <v>10591.3</v>
      </c>
      <c r="E2167" s="15">
        <v>10600.44</v>
      </c>
      <c r="F2167" s="19">
        <f t="shared" si="206"/>
        <v>-2.6285701348245865</v>
      </c>
      <c r="G2167" s="19"/>
      <c r="H2167" s="19"/>
      <c r="I2167" s="19"/>
      <c r="J2167" s="19"/>
      <c r="K2167" s="19"/>
      <c r="L2167" s="19"/>
      <c r="M2167" s="19"/>
      <c r="N2167" s="51">
        <f t="shared" si="207"/>
        <v>-18.104122228187293</v>
      </c>
      <c r="O2167" s="51">
        <f t="shared" si="208"/>
        <v>47.537531996814558</v>
      </c>
      <c r="Q2167" s="12">
        <v>41290</v>
      </c>
      <c r="R2167" s="5">
        <v>4240</v>
      </c>
      <c r="S2167" s="5">
        <v>4245</v>
      </c>
      <c r="T2167" s="5">
        <v>4150</v>
      </c>
      <c r="U2167" s="5">
        <v>4155</v>
      </c>
      <c r="V2167" s="5">
        <v>11210100</v>
      </c>
      <c r="W2167" s="3">
        <v>4155</v>
      </c>
      <c r="X2167" s="19">
        <f t="shared" si="209"/>
        <v>-2.6474127557160045</v>
      </c>
      <c r="AF2167" s="51">
        <f t="shared" si="211"/>
        <v>-18.549541181145589</v>
      </c>
      <c r="AG2167" s="51">
        <f t="shared" si="210"/>
        <v>49.103324410174764</v>
      </c>
    </row>
    <row r="2168" spans="1:33">
      <c r="A2168" s="12">
        <v>41291</v>
      </c>
      <c r="B2168" s="14">
        <v>10660.94</v>
      </c>
      <c r="C2168" s="14">
        <v>10694.85</v>
      </c>
      <c r="D2168" s="14">
        <v>10432.969999999999</v>
      </c>
      <c r="E2168" s="15">
        <v>10609.64</v>
      </c>
      <c r="F2168" s="19">
        <f t="shared" si="206"/>
        <v>8.6713592544128831E-2</v>
      </c>
      <c r="G2168" s="19"/>
      <c r="H2168" s="19"/>
      <c r="I2168" s="19"/>
      <c r="J2168" s="19"/>
      <c r="K2168" s="19"/>
      <c r="L2168" s="19"/>
      <c r="M2168" s="19"/>
      <c r="N2168" s="51">
        <f t="shared" si="207"/>
        <v>7.1688757378593319E-4</v>
      </c>
      <c r="O2168" s="51">
        <f t="shared" si="208"/>
        <v>6.4160548808926481E-5</v>
      </c>
      <c r="Q2168" s="12">
        <v>41291</v>
      </c>
      <c r="R2168" s="5">
        <v>4200</v>
      </c>
      <c r="S2168" s="5">
        <v>4240</v>
      </c>
      <c r="T2168" s="5">
        <v>4130</v>
      </c>
      <c r="U2168" s="5">
        <v>4210</v>
      </c>
      <c r="V2168" s="5">
        <v>11259000</v>
      </c>
      <c r="W2168" s="3">
        <v>4210</v>
      </c>
      <c r="X2168" s="19">
        <f t="shared" si="209"/>
        <v>1.3064133016627077</v>
      </c>
      <c r="AF2168" s="51">
        <f t="shared" si="211"/>
        <v>2.2310475569171886</v>
      </c>
      <c r="AG2168" s="51">
        <f t="shared" si="210"/>
        <v>2.915267674523915</v>
      </c>
    </row>
    <row r="2169" spans="1:33">
      <c r="A2169" s="12">
        <v>41292</v>
      </c>
      <c r="B2169" s="14">
        <v>10791.97</v>
      </c>
      <c r="C2169" s="14">
        <v>10913.3</v>
      </c>
      <c r="D2169" s="14">
        <v>10787.12</v>
      </c>
      <c r="E2169" s="15">
        <v>10913.3</v>
      </c>
      <c r="F2169" s="19">
        <f t="shared" si="206"/>
        <v>2.7824764278449221</v>
      </c>
      <c r="G2169" s="19"/>
      <c r="H2169" s="19"/>
      <c r="I2169" s="19"/>
      <c r="J2169" s="19"/>
      <c r="K2169" s="19"/>
      <c r="L2169" s="19"/>
      <c r="M2169" s="19"/>
      <c r="N2169" s="51">
        <f t="shared" si="207"/>
        <v>21.60717416941705</v>
      </c>
      <c r="O2169" s="51">
        <f t="shared" si="208"/>
        <v>60.181632393908302</v>
      </c>
      <c r="Q2169" s="12">
        <v>41292</v>
      </c>
      <c r="R2169" s="5">
        <v>4290</v>
      </c>
      <c r="S2169" s="5">
        <v>4320</v>
      </c>
      <c r="T2169" s="5">
        <v>4275</v>
      </c>
      <c r="U2169" s="5">
        <v>4300</v>
      </c>
      <c r="V2169" s="5">
        <v>13655700</v>
      </c>
      <c r="W2169" s="3">
        <v>4300</v>
      </c>
      <c r="X2169" s="19">
        <f t="shared" si="209"/>
        <v>2.0930232558139537</v>
      </c>
      <c r="AF2169" s="51">
        <f t="shared" si="211"/>
        <v>9.1725238994990104</v>
      </c>
      <c r="AG2169" s="51">
        <f t="shared" si="210"/>
        <v>19.200762217461175</v>
      </c>
    </row>
    <row r="2170" spans="1:33">
      <c r="A2170" s="12">
        <v>41295</v>
      </c>
      <c r="B2170" s="14">
        <v>10941.45</v>
      </c>
      <c r="C2170" s="14">
        <v>10941.45</v>
      </c>
      <c r="D2170" s="14">
        <v>10747.74</v>
      </c>
      <c r="E2170" s="15">
        <v>10747.74</v>
      </c>
      <c r="F2170" s="19">
        <f t="shared" si="206"/>
        <v>-1.5404168690347877</v>
      </c>
      <c r="G2170" s="19"/>
      <c r="H2170" s="19"/>
      <c r="I2170" s="19"/>
      <c r="J2170" s="19"/>
      <c r="K2170" s="19"/>
      <c r="L2170" s="19"/>
      <c r="M2170" s="19"/>
      <c r="N2170" s="51">
        <f t="shared" si="207"/>
        <v>-3.6354399309712941</v>
      </c>
      <c r="O2170" s="51">
        <f t="shared" si="208"/>
        <v>5.5899676875763671</v>
      </c>
      <c r="Q2170" s="12">
        <v>41295</v>
      </c>
      <c r="R2170" s="5">
        <v>4305</v>
      </c>
      <c r="S2170" s="5">
        <v>4315</v>
      </c>
      <c r="T2170" s="5">
        <v>4255</v>
      </c>
      <c r="U2170" s="5">
        <v>4280</v>
      </c>
      <c r="V2170" s="5">
        <v>9749700</v>
      </c>
      <c r="W2170" s="3">
        <v>4280</v>
      </c>
      <c r="X2170" s="19">
        <f t="shared" si="209"/>
        <v>-0.46728971962616817</v>
      </c>
      <c r="AF2170" s="51">
        <f t="shared" si="211"/>
        <v>-0.10186190643070664</v>
      </c>
      <c r="AG2170" s="51">
        <f t="shared" si="210"/>
        <v>4.7571743306813179E-2</v>
      </c>
    </row>
    <row r="2171" spans="1:33">
      <c r="A2171" s="12">
        <v>41296</v>
      </c>
      <c r="B2171" s="14">
        <v>10765.1</v>
      </c>
      <c r="C2171" s="14">
        <v>10859.42</v>
      </c>
      <c r="D2171" s="14">
        <v>10615.2</v>
      </c>
      <c r="E2171" s="15">
        <v>10709.93</v>
      </c>
      <c r="F2171" s="19">
        <f t="shared" si="206"/>
        <v>-0.35303685458261153</v>
      </c>
      <c r="G2171" s="19"/>
      <c r="H2171" s="19"/>
      <c r="I2171" s="19"/>
      <c r="J2171" s="19"/>
      <c r="K2171" s="19"/>
      <c r="L2171" s="19"/>
      <c r="M2171" s="19"/>
      <c r="N2171" s="51">
        <f t="shared" si="207"/>
        <v>-4.2967561602307171E-2</v>
      </c>
      <c r="O2171" s="51">
        <f t="shared" si="208"/>
        <v>1.5049460949182971E-2</v>
      </c>
      <c r="Q2171" s="12">
        <v>41296</v>
      </c>
      <c r="R2171" s="5">
        <v>4280</v>
      </c>
      <c r="S2171" s="5">
        <v>4295</v>
      </c>
      <c r="T2171" s="5">
        <v>4190</v>
      </c>
      <c r="U2171" s="5">
        <v>4240</v>
      </c>
      <c r="V2171" s="5">
        <v>11543300</v>
      </c>
      <c r="W2171" s="3">
        <v>4240</v>
      </c>
      <c r="X2171" s="19">
        <f t="shared" si="209"/>
        <v>-0.94339622641509435</v>
      </c>
      <c r="AF2171" s="51">
        <f t="shared" si="211"/>
        <v>-0.83890446883828729</v>
      </c>
      <c r="AG2171" s="51">
        <f t="shared" si="210"/>
        <v>0.79119465349207241</v>
      </c>
    </row>
    <row r="2172" spans="1:33">
      <c r="A2172" s="12">
        <v>41297</v>
      </c>
      <c r="B2172" s="14">
        <v>10575.6</v>
      </c>
      <c r="C2172" s="14">
        <v>10663.09</v>
      </c>
      <c r="D2172" s="14">
        <v>10486.99</v>
      </c>
      <c r="E2172" s="15">
        <v>10486.99</v>
      </c>
      <c r="F2172" s="19">
        <f t="shared" si="206"/>
        <v>-2.1258721520665178</v>
      </c>
      <c r="G2172" s="19"/>
      <c r="H2172" s="19"/>
      <c r="I2172" s="19"/>
      <c r="J2172" s="19"/>
      <c r="K2172" s="19"/>
      <c r="L2172" s="19"/>
      <c r="M2172" s="19"/>
      <c r="N2172" s="51">
        <f t="shared" si="207"/>
        <v>-9.5698110697419878</v>
      </c>
      <c r="O2172" s="51">
        <f t="shared" si="208"/>
        <v>20.317541328744724</v>
      </c>
      <c r="Q2172" s="12">
        <v>41297</v>
      </c>
      <c r="R2172" s="5">
        <v>4180</v>
      </c>
      <c r="S2172" s="5">
        <v>4225</v>
      </c>
      <c r="T2172" s="5">
        <v>4155</v>
      </c>
      <c r="U2172" s="5">
        <v>4155</v>
      </c>
      <c r="V2172" s="5">
        <v>8601700</v>
      </c>
      <c r="W2172" s="3">
        <v>4155</v>
      </c>
      <c r="X2172" s="19">
        <f t="shared" si="209"/>
        <v>-2.0457280385078223</v>
      </c>
      <c r="AF2172" s="51">
        <f t="shared" si="211"/>
        <v>-8.5580166396359534</v>
      </c>
      <c r="AG2172" s="51">
        <f t="shared" si="210"/>
        <v>17.50508277608343</v>
      </c>
    </row>
    <row r="2173" spans="1:33">
      <c r="A2173" s="12">
        <v>41298</v>
      </c>
      <c r="B2173" s="14">
        <v>10441.11</v>
      </c>
      <c r="C2173" s="14">
        <v>10634.74</v>
      </c>
      <c r="D2173" s="14">
        <v>10441.11</v>
      </c>
      <c r="E2173" s="15">
        <v>10620.87</v>
      </c>
      <c r="F2173" s="19">
        <f t="shared" si="206"/>
        <v>1.2605370369847386</v>
      </c>
      <c r="G2173" s="19"/>
      <c r="H2173" s="19"/>
      <c r="I2173" s="19"/>
      <c r="J2173" s="19"/>
      <c r="K2173" s="19"/>
      <c r="L2173" s="19"/>
      <c r="M2173" s="19"/>
      <c r="N2173" s="51">
        <f t="shared" si="207"/>
        <v>2.0162407513003595</v>
      </c>
      <c r="O2173" s="51">
        <f t="shared" si="208"/>
        <v>2.5471617103223534</v>
      </c>
      <c r="Q2173" s="12">
        <v>41298</v>
      </c>
      <c r="R2173" s="5">
        <v>4100</v>
      </c>
      <c r="S2173" s="5">
        <v>4255</v>
      </c>
      <c r="T2173" s="5">
        <v>4090</v>
      </c>
      <c r="U2173" s="5">
        <v>4245</v>
      </c>
      <c r="V2173" s="5">
        <v>10314900</v>
      </c>
      <c r="W2173" s="3">
        <v>4245</v>
      </c>
      <c r="X2173" s="19">
        <f t="shared" si="209"/>
        <v>2.1201413427561837</v>
      </c>
      <c r="AF2173" s="51">
        <f t="shared" si="211"/>
        <v>9.5336455880361193</v>
      </c>
      <c r="AG2173" s="51">
        <f t="shared" si="210"/>
        <v>20.215229247258097</v>
      </c>
    </row>
    <row r="2174" spans="1:33">
      <c r="A2174" s="12">
        <v>41299</v>
      </c>
      <c r="B2174" s="14">
        <v>10797.3</v>
      </c>
      <c r="C2174" s="14">
        <v>10926.65</v>
      </c>
      <c r="D2174" s="14">
        <v>10790.95</v>
      </c>
      <c r="E2174" s="15">
        <v>10926.65</v>
      </c>
      <c r="F2174" s="19">
        <f t="shared" si="206"/>
        <v>2.79847894825952</v>
      </c>
      <c r="G2174" s="19"/>
      <c r="H2174" s="19"/>
      <c r="I2174" s="19"/>
      <c r="J2174" s="19"/>
      <c r="K2174" s="19"/>
      <c r="L2174" s="19"/>
      <c r="M2174" s="19"/>
      <c r="N2174" s="51">
        <f t="shared" si="207"/>
        <v>21.981745423324021</v>
      </c>
      <c r="O2174" s="51">
        <f t="shared" si="208"/>
        <v>61.576674651949787</v>
      </c>
      <c r="Q2174" s="12">
        <v>41299</v>
      </c>
      <c r="R2174" s="5">
        <v>4320</v>
      </c>
      <c r="S2174" s="5">
        <v>4350</v>
      </c>
      <c r="T2174" s="5">
        <v>4310</v>
      </c>
      <c r="U2174" s="5">
        <v>4340</v>
      </c>
      <c r="V2174" s="5">
        <v>13184200</v>
      </c>
      <c r="W2174" s="3">
        <v>4340</v>
      </c>
      <c r="X2174" s="19">
        <f t="shared" si="209"/>
        <v>2.1889400921658986</v>
      </c>
      <c r="AF2174" s="51">
        <f t="shared" si="211"/>
        <v>10.492066004310223</v>
      </c>
      <c r="AG2174" s="51">
        <f t="shared" si="210"/>
        <v>22.969313678198176</v>
      </c>
    </row>
    <row r="2175" spans="1:33">
      <c r="A2175" s="12">
        <v>41302</v>
      </c>
      <c r="B2175" s="14">
        <v>11002.86</v>
      </c>
      <c r="C2175" s="14">
        <v>11002.86</v>
      </c>
      <c r="D2175" s="14">
        <v>10824.31</v>
      </c>
      <c r="E2175" s="15">
        <v>10824.31</v>
      </c>
      <c r="F2175" s="19">
        <f t="shared" si="206"/>
        <v>-0.94546442221259508</v>
      </c>
      <c r="G2175" s="19"/>
      <c r="H2175" s="19"/>
      <c r="I2175" s="19"/>
      <c r="J2175" s="19"/>
      <c r="K2175" s="19"/>
      <c r="L2175" s="19"/>
      <c r="M2175" s="19"/>
      <c r="N2175" s="51">
        <f t="shared" si="207"/>
        <v>-0.83770643123491972</v>
      </c>
      <c r="O2175" s="51">
        <f t="shared" si="208"/>
        <v>0.78968847442335377</v>
      </c>
      <c r="Q2175" s="12">
        <v>41302</v>
      </c>
      <c r="R2175" s="5">
        <v>4380</v>
      </c>
      <c r="S2175" s="5">
        <v>4390</v>
      </c>
      <c r="T2175" s="5">
        <v>4315</v>
      </c>
      <c r="U2175" s="5">
        <v>4315</v>
      </c>
      <c r="V2175" s="5">
        <v>11397000</v>
      </c>
      <c r="W2175" s="3">
        <v>4315</v>
      </c>
      <c r="X2175" s="19">
        <f t="shared" si="209"/>
        <v>-0.57937427578215528</v>
      </c>
      <c r="AF2175" s="51">
        <f t="shared" si="211"/>
        <v>-0.19421164609629582</v>
      </c>
      <c r="AG2175" s="51">
        <f t="shared" si="210"/>
        <v>0.11246922236284133</v>
      </c>
    </row>
    <row r="2176" spans="1:33">
      <c r="A2176" s="12">
        <v>41303</v>
      </c>
      <c r="B2176" s="14">
        <v>10751.01</v>
      </c>
      <c r="C2176" s="14">
        <v>10937.63</v>
      </c>
      <c r="D2176" s="14">
        <v>10751.01</v>
      </c>
      <c r="E2176" s="15">
        <v>10866.72</v>
      </c>
      <c r="F2176" s="19">
        <f t="shared" si="206"/>
        <v>0.39027415816363958</v>
      </c>
      <c r="G2176" s="19"/>
      <c r="H2176" s="19"/>
      <c r="I2176" s="19"/>
      <c r="J2176" s="19"/>
      <c r="K2176" s="19"/>
      <c r="L2176" s="19"/>
      <c r="M2176" s="19"/>
      <c r="N2176" s="51">
        <f t="shared" si="207"/>
        <v>6.0725949430109442E-2</v>
      </c>
      <c r="O2176" s="51">
        <f t="shared" si="208"/>
        <v>2.3868900721766353E-2</v>
      </c>
      <c r="Q2176" s="12">
        <v>41303</v>
      </c>
      <c r="R2176" s="5">
        <v>4300</v>
      </c>
      <c r="S2176" s="5">
        <v>4345</v>
      </c>
      <c r="T2176" s="5">
        <v>4295</v>
      </c>
      <c r="U2176" s="5">
        <v>4325</v>
      </c>
      <c r="V2176" s="5">
        <v>8189900</v>
      </c>
      <c r="W2176" s="3">
        <v>4325</v>
      </c>
      <c r="X2176" s="19">
        <f t="shared" si="209"/>
        <v>0.23121387283236997</v>
      </c>
      <c r="AF2176" s="51">
        <f t="shared" si="211"/>
        <v>1.2403659164799397E-2</v>
      </c>
      <c r="AG2176" s="51">
        <f t="shared" si="210"/>
        <v>2.8712197448539432E-3</v>
      </c>
    </row>
    <row r="2177" spans="1:33">
      <c r="A2177" s="12">
        <v>41304</v>
      </c>
      <c r="B2177" s="14">
        <v>10913.97</v>
      </c>
      <c r="C2177" s="14">
        <v>11113.95</v>
      </c>
      <c r="D2177" s="14">
        <v>10905.64</v>
      </c>
      <c r="E2177" s="15">
        <v>11113.95</v>
      </c>
      <c r="F2177" s="19">
        <f t="shared" si="206"/>
        <v>2.2245016398310358</v>
      </c>
      <c r="G2177" s="19"/>
      <c r="H2177" s="19"/>
      <c r="I2177" s="19"/>
      <c r="J2177" s="19"/>
      <c r="K2177" s="19"/>
      <c r="L2177" s="19"/>
      <c r="M2177" s="19"/>
      <c r="N2177" s="51">
        <f t="shared" si="207"/>
        <v>11.049138917596851</v>
      </c>
      <c r="O2177" s="51">
        <f t="shared" si="208"/>
        <v>24.609601341435905</v>
      </c>
      <c r="Q2177" s="12">
        <v>41304</v>
      </c>
      <c r="R2177" s="5">
        <v>4325</v>
      </c>
      <c r="S2177" s="5">
        <v>4380</v>
      </c>
      <c r="T2177" s="5">
        <v>4325</v>
      </c>
      <c r="U2177" s="5">
        <v>4365</v>
      </c>
      <c r="V2177" s="5">
        <v>9826500</v>
      </c>
      <c r="W2177" s="3">
        <v>4365</v>
      </c>
      <c r="X2177" s="19">
        <f t="shared" si="209"/>
        <v>0.91638029782359687</v>
      </c>
      <c r="AF2177" s="51">
        <f t="shared" si="211"/>
        <v>0.7702078159581498</v>
      </c>
      <c r="AG2177" s="51">
        <f t="shared" si="210"/>
        <v>0.7060095276971573</v>
      </c>
    </row>
    <row r="2178" spans="1:33">
      <c r="A2178" s="12">
        <v>41305</v>
      </c>
      <c r="B2178" s="14">
        <v>11057.5</v>
      </c>
      <c r="C2178" s="14">
        <v>11145.38</v>
      </c>
      <c r="D2178" s="14">
        <v>11007.77</v>
      </c>
      <c r="E2178" s="15">
        <v>11138.66</v>
      </c>
      <c r="F2178" s="19">
        <f t="shared" si="206"/>
        <v>0.22183996997842764</v>
      </c>
      <c r="G2178" s="19"/>
      <c r="H2178" s="19"/>
      <c r="I2178" s="19"/>
      <c r="J2178" s="19"/>
      <c r="K2178" s="19"/>
      <c r="L2178" s="19"/>
      <c r="M2178" s="19"/>
      <c r="N2178" s="51">
        <f t="shared" si="207"/>
        <v>1.1333787525441751E-2</v>
      </c>
      <c r="O2178" s="51">
        <f t="shared" si="208"/>
        <v>2.545853578904177E-3</v>
      </c>
      <c r="Q2178" s="12">
        <v>41305</v>
      </c>
      <c r="R2178" s="5">
        <v>4365</v>
      </c>
      <c r="S2178" s="5">
        <v>4385</v>
      </c>
      <c r="T2178" s="5">
        <v>4340</v>
      </c>
      <c r="U2178" s="5">
        <v>4365</v>
      </c>
      <c r="V2178" s="5">
        <v>8070800</v>
      </c>
      <c r="W2178" s="3">
        <v>4365</v>
      </c>
      <c r="X2178" s="19">
        <f t="shared" si="209"/>
        <v>0</v>
      </c>
      <c r="AF2178" s="51">
        <f t="shared" si="211"/>
        <v>1.9205286566845341E-11</v>
      </c>
      <c r="AG2178" s="51">
        <f t="shared" si="210"/>
        <v>5.1431326109964725E-15</v>
      </c>
    </row>
    <row r="2179" spans="1:33">
      <c r="A2179" s="12">
        <v>41306</v>
      </c>
      <c r="B2179" s="14">
        <v>11193.72</v>
      </c>
      <c r="C2179" s="14">
        <v>11237.84</v>
      </c>
      <c r="D2179" s="14">
        <v>11142.26</v>
      </c>
      <c r="E2179" s="15">
        <v>11191.34</v>
      </c>
      <c r="F2179" s="19">
        <f t="shared" si="206"/>
        <v>0.47072111114486992</v>
      </c>
      <c r="G2179" s="19"/>
      <c r="H2179" s="19"/>
      <c r="I2179" s="19"/>
      <c r="J2179" s="19"/>
      <c r="K2179" s="19"/>
      <c r="L2179" s="19"/>
      <c r="M2179" s="19"/>
      <c r="N2179" s="51">
        <f t="shared" si="207"/>
        <v>0.10616398836235472</v>
      </c>
      <c r="O2179" s="51">
        <f t="shared" si="208"/>
        <v>5.0269315035421751E-2</v>
      </c>
      <c r="Q2179" s="12">
        <v>41306</v>
      </c>
      <c r="R2179" s="5">
        <v>4420</v>
      </c>
      <c r="S2179" s="5">
        <v>4500</v>
      </c>
      <c r="T2179" s="5">
        <v>4415</v>
      </c>
      <c r="U2179" s="5">
        <v>4495</v>
      </c>
      <c r="V2179" s="5">
        <v>22613400</v>
      </c>
      <c r="W2179" s="3">
        <v>4495</v>
      </c>
      <c r="X2179" s="19">
        <f t="shared" si="209"/>
        <v>2.8921023359288096</v>
      </c>
      <c r="AF2179" s="51">
        <f t="shared" si="211"/>
        <v>24.197004497932376</v>
      </c>
      <c r="AG2179" s="51">
        <f t="shared" si="210"/>
        <v>69.986693134412576</v>
      </c>
    </row>
    <row r="2180" spans="1:33">
      <c r="A2180" s="12">
        <v>41309</v>
      </c>
      <c r="B2180" s="14">
        <v>11254.16</v>
      </c>
      <c r="C2180" s="14">
        <v>11285.49</v>
      </c>
      <c r="D2180" s="14">
        <v>11194.74</v>
      </c>
      <c r="E2180" s="15">
        <v>11260.35</v>
      </c>
      <c r="F2180" s="19">
        <f t="shared" si="206"/>
        <v>0.61285839250112306</v>
      </c>
      <c r="G2180" s="19"/>
      <c r="H2180" s="19"/>
      <c r="I2180" s="19"/>
      <c r="J2180" s="19"/>
      <c r="K2180" s="19"/>
      <c r="L2180" s="19"/>
      <c r="M2180" s="19"/>
      <c r="N2180" s="51">
        <f t="shared" si="207"/>
        <v>0.23333937063785576</v>
      </c>
      <c r="O2180" s="51">
        <f t="shared" si="208"/>
        <v>0.14365388078365798</v>
      </c>
      <c r="Q2180" s="12">
        <v>41309</v>
      </c>
      <c r="R2180" s="5">
        <v>4555</v>
      </c>
      <c r="S2180" s="5">
        <v>4600</v>
      </c>
      <c r="T2180" s="5">
        <v>4545</v>
      </c>
      <c r="U2180" s="5">
        <v>4595</v>
      </c>
      <c r="V2180" s="5">
        <v>12199500</v>
      </c>
      <c r="W2180" s="3">
        <v>4595</v>
      </c>
      <c r="X2180" s="19">
        <f t="shared" si="209"/>
        <v>2.1762785636561479</v>
      </c>
      <c r="AF2180" s="51">
        <f t="shared" si="211"/>
        <v>10.31107074933723</v>
      </c>
      <c r="AG2180" s="51">
        <f t="shared" si="210"/>
        <v>22.442523521714413</v>
      </c>
    </row>
    <row r="2181" spans="1:33">
      <c r="A2181" s="12">
        <v>41310</v>
      </c>
      <c r="B2181" s="14">
        <v>11105.24</v>
      </c>
      <c r="C2181" s="14">
        <v>11170.85</v>
      </c>
      <c r="D2181" s="14">
        <v>11046.92</v>
      </c>
      <c r="E2181" s="15">
        <v>11046.92</v>
      </c>
      <c r="F2181" s="19">
        <f t="shared" si="206"/>
        <v>-1.9320317337321198</v>
      </c>
      <c r="G2181" s="19"/>
      <c r="H2181" s="19"/>
      <c r="I2181" s="19"/>
      <c r="J2181" s="19"/>
      <c r="K2181" s="19"/>
      <c r="L2181" s="19"/>
      <c r="M2181" s="19"/>
      <c r="N2181" s="51">
        <f t="shared" si="207"/>
        <v>-7.1806408921295546</v>
      </c>
      <c r="O2181" s="51">
        <f t="shared" si="208"/>
        <v>13.853226785848705</v>
      </c>
      <c r="Q2181" s="12">
        <v>41310</v>
      </c>
      <c r="R2181" s="5">
        <v>4555</v>
      </c>
      <c r="S2181" s="5">
        <v>4595</v>
      </c>
      <c r="T2181" s="5">
        <v>4535</v>
      </c>
      <c r="U2181" s="5">
        <v>4540</v>
      </c>
      <c r="V2181" s="5">
        <v>14960900</v>
      </c>
      <c r="W2181" s="3">
        <v>4540</v>
      </c>
      <c r="X2181" s="19">
        <f t="shared" si="209"/>
        <v>-1.2114537444933922</v>
      </c>
      <c r="AF2181" s="51">
        <f t="shared" si="211"/>
        <v>-1.7767751410155321</v>
      </c>
      <c r="AG2181" s="51">
        <f t="shared" si="210"/>
        <v>2.1520050813135931</v>
      </c>
    </row>
    <row r="2182" spans="1:33">
      <c r="A2182" s="12">
        <v>41311</v>
      </c>
      <c r="B2182" s="14">
        <v>11236.7</v>
      </c>
      <c r="C2182" s="14">
        <v>11498.42</v>
      </c>
      <c r="D2182" s="14">
        <v>11232.05</v>
      </c>
      <c r="E2182" s="15">
        <v>11463.75</v>
      </c>
      <c r="F2182" s="19">
        <f t="shared" si="206"/>
        <v>3.6360702213499065</v>
      </c>
      <c r="G2182" s="19"/>
      <c r="H2182" s="19"/>
      <c r="I2182" s="19"/>
      <c r="J2182" s="19"/>
      <c r="K2182" s="19"/>
      <c r="L2182" s="19"/>
      <c r="M2182" s="19"/>
      <c r="N2182" s="51">
        <f t="shared" si="207"/>
        <v>48.183061377954665</v>
      </c>
      <c r="O2182" s="51">
        <f t="shared" si="208"/>
        <v>175.33119253731815</v>
      </c>
      <c r="Q2182" s="12">
        <v>41311</v>
      </c>
      <c r="R2182" s="5">
        <v>4750</v>
      </c>
      <c r="S2182" s="5">
        <v>4880</v>
      </c>
      <c r="T2182" s="5">
        <v>4695</v>
      </c>
      <c r="U2182" s="5">
        <v>4815</v>
      </c>
      <c r="V2182" s="5">
        <v>32120900</v>
      </c>
      <c r="W2182" s="3">
        <v>4815</v>
      </c>
      <c r="X2182" s="19">
        <f t="shared" si="209"/>
        <v>5.7113187954309446</v>
      </c>
      <c r="AF2182" s="51">
        <f t="shared" si="211"/>
        <v>186.32464245356636</v>
      </c>
      <c r="AG2182" s="51">
        <f t="shared" si="210"/>
        <v>1064.2093298178017</v>
      </c>
    </row>
    <row r="2183" spans="1:33">
      <c r="A2183" s="12">
        <v>41312</v>
      </c>
      <c r="B2183" s="14">
        <v>11406.32</v>
      </c>
      <c r="C2183" s="14">
        <v>11446.81</v>
      </c>
      <c r="D2183" s="14">
        <v>11295.62</v>
      </c>
      <c r="E2183" s="15">
        <v>11357.07</v>
      </c>
      <c r="F2183" s="19">
        <f t="shared" si="206"/>
        <v>-0.93932678058689689</v>
      </c>
      <c r="G2183" s="19"/>
      <c r="H2183" s="19"/>
      <c r="I2183" s="19"/>
      <c r="J2183" s="19"/>
      <c r="K2183" s="19"/>
      <c r="L2183" s="19"/>
      <c r="M2183" s="19"/>
      <c r="N2183" s="51">
        <f t="shared" si="207"/>
        <v>-0.82145019554686638</v>
      </c>
      <c r="O2183" s="51">
        <f t="shared" si="208"/>
        <v>0.76932229136379804</v>
      </c>
      <c r="Q2183" s="12">
        <v>41312</v>
      </c>
      <c r="R2183" s="5">
        <v>4790</v>
      </c>
      <c r="S2183" s="5">
        <v>4870</v>
      </c>
      <c r="T2183" s="5">
        <v>4780</v>
      </c>
      <c r="U2183" s="5">
        <v>4815</v>
      </c>
      <c r="V2183" s="5">
        <v>16367600</v>
      </c>
      <c r="W2183" s="3">
        <v>4815</v>
      </c>
      <c r="X2183" s="19">
        <f t="shared" si="209"/>
        <v>0</v>
      </c>
      <c r="AF2183" s="51">
        <f t="shared" si="211"/>
        <v>1.9205286566845341E-11</v>
      </c>
      <c r="AG2183" s="51">
        <f t="shared" si="210"/>
        <v>5.1431326109964725E-15</v>
      </c>
    </row>
    <row r="2184" spans="1:33">
      <c r="A2184" s="12">
        <v>41313</v>
      </c>
      <c r="B2184" s="14">
        <v>11179.97</v>
      </c>
      <c r="C2184" s="14">
        <v>11299.71</v>
      </c>
      <c r="D2184" s="14">
        <v>11135.89</v>
      </c>
      <c r="E2184" s="15">
        <v>11153.16</v>
      </c>
      <c r="F2184" s="19">
        <f t="shared" si="206"/>
        <v>-1.8282710908836586</v>
      </c>
      <c r="G2184" s="19"/>
      <c r="H2184" s="19"/>
      <c r="I2184" s="19"/>
      <c r="J2184" s="19"/>
      <c r="K2184" s="19"/>
      <c r="L2184" s="19"/>
      <c r="M2184" s="19"/>
      <c r="N2184" s="51">
        <f t="shared" si="207"/>
        <v>-6.083247205485212</v>
      </c>
      <c r="O2184" s="51">
        <f t="shared" si="208"/>
        <v>11.104882143229926</v>
      </c>
      <c r="Q2184" s="12">
        <v>41313</v>
      </c>
      <c r="R2184" s="5">
        <v>4810</v>
      </c>
      <c r="S2184" s="5">
        <v>4935</v>
      </c>
      <c r="T2184" s="5">
        <v>4800</v>
      </c>
      <c r="U2184" s="5">
        <v>4895</v>
      </c>
      <c r="V2184" s="5">
        <v>20107500</v>
      </c>
      <c r="W2184" s="3">
        <v>4895</v>
      </c>
      <c r="X2184" s="19">
        <f t="shared" si="209"/>
        <v>1.634320735444331</v>
      </c>
      <c r="AF2184" s="51">
        <f t="shared" si="211"/>
        <v>4.367423875349786</v>
      </c>
      <c r="AG2184" s="51">
        <f t="shared" si="210"/>
        <v>7.1389409862641662</v>
      </c>
    </row>
    <row r="2185" spans="1:33">
      <c r="A2185" s="12">
        <v>41317</v>
      </c>
      <c r="B2185" s="14">
        <v>11346.72</v>
      </c>
      <c r="C2185" s="14">
        <v>11460.64</v>
      </c>
      <c r="D2185" s="14">
        <v>11343.44</v>
      </c>
      <c r="E2185" s="15">
        <v>11369.12</v>
      </c>
      <c r="F2185" s="19">
        <f t="shared" si="206"/>
        <v>1.8995313621458911</v>
      </c>
      <c r="G2185" s="19"/>
      <c r="H2185" s="19"/>
      <c r="I2185" s="19"/>
      <c r="J2185" s="19"/>
      <c r="K2185" s="19"/>
      <c r="L2185" s="19"/>
      <c r="M2185" s="19"/>
      <c r="N2185" s="51">
        <f t="shared" si="207"/>
        <v>6.8841186144020048</v>
      </c>
      <c r="O2185" s="51">
        <f t="shared" si="208"/>
        <v>13.095772630914322</v>
      </c>
      <c r="Q2185" s="12">
        <v>41317</v>
      </c>
      <c r="R2185" s="5">
        <v>4995</v>
      </c>
      <c r="S2185" s="5">
        <v>5050</v>
      </c>
      <c r="T2185" s="5">
        <v>4920</v>
      </c>
      <c r="U2185" s="5">
        <v>4920</v>
      </c>
      <c r="V2185" s="5">
        <v>17159300</v>
      </c>
      <c r="W2185" s="3">
        <v>4920</v>
      </c>
      <c r="X2185" s="19">
        <f t="shared" si="209"/>
        <v>0.50813008130081294</v>
      </c>
      <c r="AF2185" s="51">
        <f t="shared" si="211"/>
        <v>0.13140478810533032</v>
      </c>
      <c r="AG2185" s="51">
        <f t="shared" si="210"/>
        <v>6.6805915570420774E-2</v>
      </c>
    </row>
    <row r="2186" spans="1:33">
      <c r="A2186" s="12">
        <v>41318</v>
      </c>
      <c r="B2186" s="14">
        <v>11333.72</v>
      </c>
      <c r="C2186" s="14">
        <v>11365.27</v>
      </c>
      <c r="D2186" s="14">
        <v>11196.66</v>
      </c>
      <c r="E2186" s="15">
        <v>11251.41</v>
      </c>
      <c r="F2186" s="19">
        <f t="shared" si="206"/>
        <v>-1.0461799898857205</v>
      </c>
      <c r="G2186" s="19"/>
      <c r="H2186" s="19"/>
      <c r="I2186" s="19"/>
      <c r="J2186" s="19"/>
      <c r="K2186" s="19"/>
      <c r="L2186" s="19"/>
      <c r="M2186" s="19"/>
      <c r="N2186" s="51">
        <f t="shared" si="207"/>
        <v>-1.1359155168566786</v>
      </c>
      <c r="O2186" s="51">
        <f t="shared" si="208"/>
        <v>1.1852083691712856</v>
      </c>
      <c r="Q2186" s="12">
        <v>41318</v>
      </c>
      <c r="R2186" s="5">
        <v>4880</v>
      </c>
      <c r="S2186" s="5">
        <v>4910</v>
      </c>
      <c r="T2186" s="5">
        <v>4790</v>
      </c>
      <c r="U2186" s="5">
        <v>4830</v>
      </c>
      <c r="V2186" s="5">
        <v>14275700</v>
      </c>
      <c r="W2186" s="3">
        <v>4830</v>
      </c>
      <c r="X2186" s="19">
        <f t="shared" si="209"/>
        <v>-1.8633540372670807</v>
      </c>
      <c r="AF2186" s="51">
        <f t="shared" si="211"/>
        <v>-6.4669406408512966</v>
      </c>
      <c r="AG2186" s="51">
        <f t="shared" si="210"/>
        <v>12.048468119716787</v>
      </c>
    </row>
    <row r="2187" spans="1:33">
      <c r="A2187" s="12">
        <v>41319</v>
      </c>
      <c r="B2187" s="14">
        <v>11273.4</v>
      </c>
      <c r="C2187" s="14">
        <v>11356.54</v>
      </c>
      <c r="D2187" s="14">
        <v>11243.49</v>
      </c>
      <c r="E2187" s="15">
        <v>11307.28</v>
      </c>
      <c r="F2187" s="19">
        <f t="shared" si="206"/>
        <v>0.49410645177267026</v>
      </c>
      <c r="G2187" s="19"/>
      <c r="H2187" s="19"/>
      <c r="I2187" s="19"/>
      <c r="J2187" s="19"/>
      <c r="K2187" s="19"/>
      <c r="L2187" s="19"/>
      <c r="M2187" s="19"/>
      <c r="N2187" s="51">
        <f t="shared" si="207"/>
        <v>0.12268317732687632</v>
      </c>
      <c r="O2187" s="51">
        <f t="shared" si="208"/>
        <v>6.0960242616200727E-2</v>
      </c>
      <c r="Q2187" s="12">
        <v>41319</v>
      </c>
      <c r="R2187" s="5">
        <v>4845</v>
      </c>
      <c r="S2187" s="5">
        <v>4885</v>
      </c>
      <c r="T2187" s="5">
        <v>4800</v>
      </c>
      <c r="U2187" s="5">
        <v>4815</v>
      </c>
      <c r="V2187" s="5">
        <v>12317900</v>
      </c>
      <c r="W2187" s="3">
        <v>4815</v>
      </c>
      <c r="X2187" s="19">
        <f t="shared" si="209"/>
        <v>-0.3115264797507788</v>
      </c>
      <c r="AF2187" s="51">
        <f t="shared" si="211"/>
        <v>-3.0155353394467191E-2</v>
      </c>
      <c r="AG2187" s="51">
        <f t="shared" si="210"/>
        <v>9.3861155527035015E-3</v>
      </c>
    </row>
    <row r="2188" spans="1:33">
      <c r="A2188" s="12">
        <v>41320</v>
      </c>
      <c r="B2188" s="14">
        <v>11239.21</v>
      </c>
      <c r="C2188" s="14">
        <v>11261.58</v>
      </c>
      <c r="D2188" s="14">
        <v>11065.06</v>
      </c>
      <c r="E2188" s="15">
        <v>11173.83</v>
      </c>
      <c r="F2188" s="19">
        <f t="shared" si="206"/>
        <v>-1.1943084868840919</v>
      </c>
      <c r="G2188" s="19"/>
      <c r="H2188" s="19"/>
      <c r="I2188" s="19"/>
      <c r="J2188" s="19"/>
      <c r="K2188" s="19"/>
      <c r="L2188" s="19"/>
      <c r="M2188" s="19"/>
      <c r="N2188" s="51">
        <f t="shared" si="207"/>
        <v>-1.6916388062740089</v>
      </c>
      <c r="O2188" s="51">
        <f t="shared" si="208"/>
        <v>2.0156270859713707</v>
      </c>
      <c r="Q2188" s="12">
        <v>41320</v>
      </c>
      <c r="R2188" s="5">
        <v>4730</v>
      </c>
      <c r="S2188" s="5">
        <v>4745</v>
      </c>
      <c r="T2188" s="5">
        <v>4620</v>
      </c>
      <c r="U2188" s="5">
        <v>4725</v>
      </c>
      <c r="V2188" s="5">
        <v>15994000</v>
      </c>
      <c r="W2188" s="3">
        <v>4725</v>
      </c>
      <c r="X2188" s="19">
        <f t="shared" si="209"/>
        <v>-1.9047619047619049</v>
      </c>
      <c r="AF2188" s="51">
        <f t="shared" si="211"/>
        <v>-6.9077863925485641</v>
      </c>
      <c r="AG2188" s="51">
        <f t="shared" si="210"/>
        <v>13.155838477076887</v>
      </c>
    </row>
    <row r="2189" spans="1:33">
      <c r="A2189" s="12">
        <v>41323</v>
      </c>
      <c r="B2189" s="14">
        <v>11318.22</v>
      </c>
      <c r="C2189" s="14">
        <v>11445.46</v>
      </c>
      <c r="D2189" s="14">
        <v>11308.83</v>
      </c>
      <c r="E2189" s="15">
        <v>11407.87</v>
      </c>
      <c r="F2189" s="19">
        <f t="shared" ref="F2189:F2252" si="212">(E2189-E2188)/E2189*100</f>
        <v>2.0515661556451894</v>
      </c>
      <c r="G2189" s="19"/>
      <c r="H2189" s="19"/>
      <c r="I2189" s="19"/>
      <c r="J2189" s="19"/>
      <c r="K2189" s="19"/>
      <c r="L2189" s="19"/>
      <c r="M2189" s="19"/>
      <c r="N2189" s="51">
        <f t="shared" ref="N2189:N2252" si="213">(F2189-F$4)^3</f>
        <v>8.6701008307204486</v>
      </c>
      <c r="O2189" s="51">
        <f t="shared" ref="O2189:O2252" si="214">(F2189-F$4)^4</f>
        <v>17.811433111748467</v>
      </c>
      <c r="Q2189" s="12">
        <v>41323</v>
      </c>
      <c r="R2189" s="5">
        <v>4820</v>
      </c>
      <c r="S2189" s="5">
        <v>4860</v>
      </c>
      <c r="T2189" s="5">
        <v>4765</v>
      </c>
      <c r="U2189" s="5">
        <v>4785</v>
      </c>
      <c r="V2189" s="5">
        <v>11740700</v>
      </c>
      <c r="W2189" s="3">
        <v>4785</v>
      </c>
      <c r="X2189" s="19">
        <f t="shared" ref="X2189:X2252" si="215">(W2189-W2188)/W2189*100</f>
        <v>1.2539184952978055</v>
      </c>
      <c r="AF2189" s="51">
        <f t="shared" si="211"/>
        <v>1.9728140409818677</v>
      </c>
      <c r="AG2189" s="51">
        <f t="shared" ref="AG2189:AG2252" si="216">(X2189-X$4)^4</f>
        <v>2.4742763289399576</v>
      </c>
    </row>
    <row r="2190" spans="1:33">
      <c r="A2190" s="12">
        <v>41324</v>
      </c>
      <c r="B2190" s="14">
        <v>11336.45</v>
      </c>
      <c r="C2190" s="14">
        <v>11412.86</v>
      </c>
      <c r="D2190" s="14">
        <v>11336.45</v>
      </c>
      <c r="E2190" s="15">
        <v>11372.34</v>
      </c>
      <c r="F2190" s="19">
        <f t="shared" si="212"/>
        <v>-0.31242470766790875</v>
      </c>
      <c r="G2190" s="19"/>
      <c r="H2190" s="19"/>
      <c r="I2190" s="19"/>
      <c r="J2190" s="19"/>
      <c r="K2190" s="19"/>
      <c r="L2190" s="19"/>
      <c r="M2190" s="19"/>
      <c r="N2190" s="51">
        <f t="shared" si="213"/>
        <v>-2.9687200274222617E-2</v>
      </c>
      <c r="O2190" s="51">
        <f t="shared" si="214"/>
        <v>9.1923310474131149E-3</v>
      </c>
      <c r="Q2190" s="12">
        <v>41324</v>
      </c>
      <c r="R2190" s="5">
        <v>4750</v>
      </c>
      <c r="S2190" s="5">
        <v>4795</v>
      </c>
      <c r="T2190" s="5">
        <v>4720</v>
      </c>
      <c r="U2190" s="5">
        <v>4740</v>
      </c>
      <c r="V2190" s="5">
        <v>7378600</v>
      </c>
      <c r="W2190" s="3">
        <v>4740</v>
      </c>
      <c r="X2190" s="19">
        <f t="shared" si="215"/>
        <v>-0.949367088607595</v>
      </c>
      <c r="AF2190" s="51">
        <f t="shared" ref="AF2190:AF2253" si="217">(X2190-X$4)^3</f>
        <v>-0.85493864139425002</v>
      </c>
      <c r="AG2190" s="51">
        <f t="shared" si="216"/>
        <v>0.8114216582704642</v>
      </c>
    </row>
    <row r="2191" spans="1:33">
      <c r="A2191" s="12">
        <v>41325</v>
      </c>
      <c r="B2191" s="14">
        <v>11485.65</v>
      </c>
      <c r="C2191" s="14">
        <v>11510.52</v>
      </c>
      <c r="D2191" s="14">
        <v>11440.1</v>
      </c>
      <c r="E2191" s="15">
        <v>11468.28</v>
      </c>
      <c r="F2191" s="19">
        <f t="shared" si="212"/>
        <v>0.83656834329123908</v>
      </c>
      <c r="G2191" s="19"/>
      <c r="H2191" s="19"/>
      <c r="I2191" s="19"/>
      <c r="J2191" s="19"/>
      <c r="K2191" s="19"/>
      <c r="L2191" s="19"/>
      <c r="M2191" s="19"/>
      <c r="N2191" s="51">
        <f t="shared" si="213"/>
        <v>0.59133656420156877</v>
      </c>
      <c r="O2191" s="51">
        <f t="shared" si="214"/>
        <v>0.49634042110966814</v>
      </c>
      <c r="Q2191" s="12">
        <v>41325</v>
      </c>
      <c r="R2191" s="5">
        <v>4805</v>
      </c>
      <c r="S2191" s="5">
        <v>4860</v>
      </c>
      <c r="T2191" s="5">
        <v>4800</v>
      </c>
      <c r="U2191" s="5">
        <v>4820</v>
      </c>
      <c r="V2191" s="5">
        <v>11650800</v>
      </c>
      <c r="W2191" s="3">
        <v>4820</v>
      </c>
      <c r="X2191" s="19">
        <f t="shared" si="215"/>
        <v>1.6597510373443984</v>
      </c>
      <c r="AF2191" s="51">
        <f t="shared" si="217"/>
        <v>4.5744517077596507</v>
      </c>
      <c r="AG2191" s="51">
        <f t="shared" si="216"/>
        <v>7.5936759951298818</v>
      </c>
    </row>
    <row r="2192" spans="1:33">
      <c r="A2192" s="12">
        <v>41326</v>
      </c>
      <c r="B2192" s="14">
        <v>11404.73</v>
      </c>
      <c r="C2192" s="14">
        <v>11442.11</v>
      </c>
      <c r="D2192" s="14">
        <v>11301.77</v>
      </c>
      <c r="E2192" s="15">
        <v>11309.13</v>
      </c>
      <c r="F2192" s="19">
        <f t="shared" si="212"/>
        <v>-1.4072700552562529</v>
      </c>
      <c r="G2192" s="19"/>
      <c r="H2192" s="19"/>
      <c r="I2192" s="19"/>
      <c r="J2192" s="19"/>
      <c r="K2192" s="19"/>
      <c r="L2192" s="19"/>
      <c r="M2192" s="19"/>
      <c r="N2192" s="51">
        <f t="shared" si="213"/>
        <v>-2.7704557110554644</v>
      </c>
      <c r="O2192" s="51">
        <f t="shared" si="214"/>
        <v>3.8910631789008239</v>
      </c>
      <c r="Q2192" s="12">
        <v>41326</v>
      </c>
      <c r="R2192" s="5">
        <v>4800</v>
      </c>
      <c r="S2192" s="5">
        <v>4835</v>
      </c>
      <c r="T2192" s="5">
        <v>4730</v>
      </c>
      <c r="U2192" s="5">
        <v>4765</v>
      </c>
      <c r="V2192" s="5">
        <v>10695900</v>
      </c>
      <c r="W2192" s="3">
        <v>4765</v>
      </c>
      <c r="X2192" s="19">
        <f t="shared" si="215"/>
        <v>-1.1542497376705141</v>
      </c>
      <c r="AF2192" s="51">
        <f t="shared" si="217"/>
        <v>-1.5367281124220424</v>
      </c>
      <c r="AG2192" s="51">
        <f t="shared" si="216"/>
        <v>1.7733564882967539</v>
      </c>
    </row>
    <row r="2193" spans="1:33">
      <c r="A2193" s="12">
        <v>41327</v>
      </c>
      <c r="B2193" s="14">
        <v>11238.75</v>
      </c>
      <c r="C2193" s="14">
        <v>11390.65</v>
      </c>
      <c r="D2193" s="14">
        <v>11175.67</v>
      </c>
      <c r="E2193" s="15">
        <v>11385.94</v>
      </c>
      <c r="F2193" s="19">
        <f t="shared" si="212"/>
        <v>0.67460394135224067</v>
      </c>
      <c r="G2193" s="19"/>
      <c r="H2193" s="19"/>
      <c r="I2193" s="19"/>
      <c r="J2193" s="19"/>
      <c r="K2193" s="19"/>
      <c r="L2193" s="19"/>
      <c r="M2193" s="19"/>
      <c r="N2193" s="51">
        <f t="shared" si="213"/>
        <v>0.31082405991623602</v>
      </c>
      <c r="O2193" s="51">
        <f t="shared" si="214"/>
        <v>0.21054883289754647</v>
      </c>
      <c r="Q2193" s="12">
        <v>41327</v>
      </c>
      <c r="R2193" s="5">
        <v>4705</v>
      </c>
      <c r="S2193" s="5">
        <v>4740</v>
      </c>
      <c r="T2193" s="5">
        <v>4630</v>
      </c>
      <c r="U2193" s="5">
        <v>4730</v>
      </c>
      <c r="V2193" s="5">
        <v>16399200</v>
      </c>
      <c r="W2193" s="3">
        <v>4730</v>
      </c>
      <c r="X2193" s="19">
        <f t="shared" si="215"/>
        <v>-0.73995771670190269</v>
      </c>
      <c r="AF2193" s="51">
        <f t="shared" si="217"/>
        <v>-0.40471481227107836</v>
      </c>
      <c r="AG2193" s="51">
        <f t="shared" si="216"/>
        <v>0.29936346668573649</v>
      </c>
    </row>
    <row r="2194" spans="1:33">
      <c r="A2194" s="12">
        <v>41330</v>
      </c>
      <c r="B2194" s="14">
        <v>11564.55</v>
      </c>
      <c r="C2194" s="14">
        <v>11662.52</v>
      </c>
      <c r="D2194" s="14">
        <v>11562.1</v>
      </c>
      <c r="E2194" s="15">
        <v>11662.52</v>
      </c>
      <c r="F2194" s="19">
        <f t="shared" si="212"/>
        <v>2.3715286233164008</v>
      </c>
      <c r="G2194" s="19"/>
      <c r="H2194" s="19"/>
      <c r="I2194" s="19"/>
      <c r="J2194" s="19"/>
      <c r="K2194" s="19"/>
      <c r="L2194" s="19"/>
      <c r="M2194" s="19"/>
      <c r="N2194" s="51">
        <f t="shared" si="213"/>
        <v>13.384875780482446</v>
      </c>
      <c r="O2194" s="51">
        <f t="shared" si="214"/>
        <v>31.77989515142545</v>
      </c>
      <c r="Q2194" s="12">
        <v>41330</v>
      </c>
      <c r="R2194" s="5">
        <v>4840</v>
      </c>
      <c r="S2194" s="5">
        <v>4845</v>
      </c>
      <c r="T2194" s="5">
        <v>4780</v>
      </c>
      <c r="U2194" s="5">
        <v>4795</v>
      </c>
      <c r="V2194" s="5">
        <v>9269500</v>
      </c>
      <c r="W2194" s="3">
        <v>4795</v>
      </c>
      <c r="X2194" s="19">
        <f t="shared" si="215"/>
        <v>1.3555787278415017</v>
      </c>
      <c r="AF2194" s="51">
        <f t="shared" si="217"/>
        <v>2.4924795150787631</v>
      </c>
      <c r="AG2194" s="51">
        <f t="shared" si="216"/>
        <v>3.3794196906379521</v>
      </c>
    </row>
    <row r="2195" spans="1:33">
      <c r="A2195" s="12">
        <v>41331</v>
      </c>
      <c r="B2195" s="14">
        <v>11449.66</v>
      </c>
      <c r="C2195" s="14">
        <v>11520.24</v>
      </c>
      <c r="D2195" s="14">
        <v>11374.83</v>
      </c>
      <c r="E2195" s="15">
        <v>11398.81</v>
      </c>
      <c r="F2195" s="19">
        <f t="shared" si="212"/>
        <v>-2.3134871096193459</v>
      </c>
      <c r="G2195" s="19"/>
      <c r="H2195" s="19"/>
      <c r="I2195" s="19"/>
      <c r="J2195" s="19"/>
      <c r="K2195" s="19"/>
      <c r="L2195" s="19"/>
      <c r="M2195" s="19"/>
      <c r="N2195" s="51">
        <f t="shared" si="213"/>
        <v>-12.337631317981405</v>
      </c>
      <c r="O2195" s="51">
        <f t="shared" si="214"/>
        <v>28.508588649951943</v>
      </c>
      <c r="Q2195" s="12">
        <v>41331</v>
      </c>
      <c r="R2195" s="5">
        <v>4690</v>
      </c>
      <c r="S2195" s="5">
        <v>4770</v>
      </c>
      <c r="T2195" s="5">
        <v>4680</v>
      </c>
      <c r="U2195" s="5">
        <v>4715</v>
      </c>
      <c r="V2195" s="5">
        <v>11207900</v>
      </c>
      <c r="W2195" s="3">
        <v>4715</v>
      </c>
      <c r="X2195" s="19">
        <f t="shared" si="215"/>
        <v>-1.6967126193001063</v>
      </c>
      <c r="AF2195" s="51">
        <f t="shared" si="217"/>
        <v>-4.8822410182668152</v>
      </c>
      <c r="AG2195" s="51">
        <f t="shared" si="216"/>
        <v>8.2824524929778462</v>
      </c>
    </row>
    <row r="2196" spans="1:33">
      <c r="A2196" s="12">
        <v>41332</v>
      </c>
      <c r="B2196" s="14">
        <v>11418.56</v>
      </c>
      <c r="C2196" s="14">
        <v>11419.62</v>
      </c>
      <c r="D2196" s="14">
        <v>11253.97</v>
      </c>
      <c r="E2196" s="15">
        <v>11253.97</v>
      </c>
      <c r="F2196" s="19">
        <f t="shared" si="212"/>
        <v>-1.2870124942575834</v>
      </c>
      <c r="G2196" s="19"/>
      <c r="H2196" s="19"/>
      <c r="I2196" s="19"/>
      <c r="J2196" s="19"/>
      <c r="K2196" s="19"/>
      <c r="L2196" s="19"/>
      <c r="M2196" s="19"/>
      <c r="N2196" s="51">
        <f t="shared" si="213"/>
        <v>-2.1179988548801942</v>
      </c>
      <c r="O2196" s="51">
        <f t="shared" si="214"/>
        <v>2.7199920078800957</v>
      </c>
      <c r="Q2196" s="12">
        <v>41332</v>
      </c>
      <c r="R2196" s="5">
        <v>4725</v>
      </c>
      <c r="S2196" s="5">
        <v>4730</v>
      </c>
      <c r="T2196" s="5">
        <v>4600</v>
      </c>
      <c r="U2196" s="5">
        <v>4605</v>
      </c>
      <c r="V2196" s="5">
        <v>15928300</v>
      </c>
      <c r="W2196" s="3">
        <v>4605</v>
      </c>
      <c r="X2196" s="19">
        <f t="shared" si="215"/>
        <v>-2.3887079261672097</v>
      </c>
      <c r="AF2196" s="51">
        <f t="shared" si="217"/>
        <v>-13.62520601476818</v>
      </c>
      <c r="AG2196" s="51">
        <f t="shared" si="216"/>
        <v>32.542988803566892</v>
      </c>
    </row>
    <row r="2197" spans="1:33">
      <c r="A2197" s="12">
        <v>41333</v>
      </c>
      <c r="B2197" s="14">
        <v>11396.73</v>
      </c>
      <c r="C2197" s="14">
        <v>11563.75</v>
      </c>
      <c r="D2197" s="14">
        <v>11392.56</v>
      </c>
      <c r="E2197" s="15">
        <v>11559.36</v>
      </c>
      <c r="F2197" s="19">
        <f t="shared" si="212"/>
        <v>2.6419282728455658</v>
      </c>
      <c r="G2197" s="19"/>
      <c r="H2197" s="19"/>
      <c r="I2197" s="19"/>
      <c r="J2197" s="19"/>
      <c r="K2197" s="19"/>
      <c r="L2197" s="19"/>
      <c r="M2197" s="19"/>
      <c r="N2197" s="51">
        <f t="shared" si="213"/>
        <v>18.498472437071594</v>
      </c>
      <c r="O2197" s="51">
        <f t="shared" si="214"/>
        <v>48.923158676676991</v>
      </c>
      <c r="Q2197" s="12">
        <v>41333</v>
      </c>
      <c r="R2197" s="5">
        <v>4695</v>
      </c>
      <c r="S2197" s="5">
        <v>4765</v>
      </c>
      <c r="T2197" s="5">
        <v>4670</v>
      </c>
      <c r="U2197" s="5">
        <v>4765</v>
      </c>
      <c r="V2197" s="5">
        <v>11745700</v>
      </c>
      <c r="W2197" s="3">
        <v>4765</v>
      </c>
      <c r="X2197" s="19">
        <f t="shared" si="215"/>
        <v>3.3578174186778593</v>
      </c>
      <c r="AF2197" s="51">
        <f t="shared" si="217"/>
        <v>37.86824152854593</v>
      </c>
      <c r="AG2197" s="51">
        <f t="shared" si="216"/>
        <v>127.16478204928792</v>
      </c>
    </row>
    <row r="2198" spans="1:33">
      <c r="A2198" s="12">
        <v>41334</v>
      </c>
      <c r="B2198" s="14">
        <v>11464.71</v>
      </c>
      <c r="C2198" s="14">
        <v>11648.63</v>
      </c>
      <c r="D2198" s="14">
        <v>11464.71</v>
      </c>
      <c r="E2198" s="15">
        <v>11606.38</v>
      </c>
      <c r="F2198" s="19">
        <f t="shared" si="212"/>
        <v>0.40512201048043078</v>
      </c>
      <c r="G2198" s="19"/>
      <c r="H2198" s="19"/>
      <c r="I2198" s="19"/>
      <c r="J2198" s="19"/>
      <c r="K2198" s="19"/>
      <c r="L2198" s="19"/>
      <c r="M2198" s="19"/>
      <c r="N2198" s="51">
        <f t="shared" si="213"/>
        <v>6.7870967876431446E-2</v>
      </c>
      <c r="O2198" s="51">
        <f t="shared" si="214"/>
        <v>2.768505496040382E-2</v>
      </c>
      <c r="Q2198" s="12">
        <v>41334</v>
      </c>
      <c r="R2198" s="5">
        <v>4715</v>
      </c>
      <c r="S2198" s="5">
        <v>4760</v>
      </c>
      <c r="T2198" s="5">
        <v>4700</v>
      </c>
      <c r="U2198" s="5">
        <v>4750</v>
      </c>
      <c r="V2198" s="5">
        <v>8065100</v>
      </c>
      <c r="W2198" s="3">
        <v>4750</v>
      </c>
      <c r="X2198" s="19">
        <f t="shared" si="215"/>
        <v>-0.31578947368421051</v>
      </c>
      <c r="AF2198" s="51">
        <f t="shared" si="217"/>
        <v>-3.141142220220184E-2</v>
      </c>
      <c r="AG2198" s="51">
        <f t="shared" si="216"/>
        <v>9.910984576584474E-3</v>
      </c>
    </row>
    <row r="2199" spans="1:33">
      <c r="A2199" s="12">
        <v>41337</v>
      </c>
      <c r="B2199" s="14">
        <v>11695.45</v>
      </c>
      <c r="C2199" s="14">
        <v>11767.68</v>
      </c>
      <c r="D2199" s="14">
        <v>11613.59</v>
      </c>
      <c r="E2199" s="15">
        <v>11652.29</v>
      </c>
      <c r="F2199" s="19">
        <f t="shared" si="212"/>
        <v>0.39399980604672274</v>
      </c>
      <c r="G2199" s="19"/>
      <c r="H2199" s="19"/>
      <c r="I2199" s="19"/>
      <c r="J2199" s="19"/>
      <c r="K2199" s="19"/>
      <c r="L2199" s="19"/>
      <c r="M2199" s="19"/>
      <c r="N2199" s="51">
        <f t="shared" si="213"/>
        <v>6.2469157655182551E-2</v>
      </c>
      <c r="O2199" s="51">
        <f t="shared" si="214"/>
        <v>2.478682305585032E-2</v>
      </c>
      <c r="Q2199" s="12">
        <v>41337</v>
      </c>
      <c r="R2199" s="5">
        <v>4805</v>
      </c>
      <c r="S2199" s="5">
        <v>4820</v>
      </c>
      <c r="T2199" s="5">
        <v>4735</v>
      </c>
      <c r="U2199" s="5">
        <v>4745</v>
      </c>
      <c r="V2199" s="5">
        <v>10602000</v>
      </c>
      <c r="W2199" s="3">
        <v>4745</v>
      </c>
      <c r="X2199" s="19">
        <f t="shared" si="215"/>
        <v>-0.10537407797681769</v>
      </c>
      <c r="AF2199" s="51">
        <f t="shared" si="217"/>
        <v>-1.1611437776422109E-3</v>
      </c>
      <c r="AG2199" s="51">
        <f t="shared" si="216"/>
        <v>1.2204350327163362E-4</v>
      </c>
    </row>
    <row r="2200" spans="1:33">
      <c r="A2200" s="12">
        <v>41338</v>
      </c>
      <c r="B2200" s="14">
        <v>11732.57</v>
      </c>
      <c r="C2200" s="14">
        <v>11779.42</v>
      </c>
      <c r="D2200" s="14">
        <v>11666.38</v>
      </c>
      <c r="E2200" s="15">
        <v>11683.45</v>
      </c>
      <c r="F2200" s="19">
        <f t="shared" si="212"/>
        <v>0.26670204434477701</v>
      </c>
      <c r="G2200" s="19"/>
      <c r="H2200" s="19"/>
      <c r="I2200" s="19"/>
      <c r="J2200" s="19"/>
      <c r="K2200" s="19"/>
      <c r="L2200" s="19"/>
      <c r="M2200" s="19"/>
      <c r="N2200" s="51">
        <f t="shared" si="213"/>
        <v>1.9571066045165564E-2</v>
      </c>
      <c r="O2200" s="51">
        <f t="shared" si="214"/>
        <v>5.2741520176299815E-3</v>
      </c>
      <c r="Q2200" s="12">
        <v>41338</v>
      </c>
      <c r="R2200" s="5">
        <v>4770</v>
      </c>
      <c r="S2200" s="5">
        <v>4800</v>
      </c>
      <c r="T2200" s="5">
        <v>4735</v>
      </c>
      <c r="U2200" s="5">
        <v>4735</v>
      </c>
      <c r="V2200" s="5">
        <v>10103300</v>
      </c>
      <c r="W2200" s="3">
        <v>4735</v>
      </c>
      <c r="X2200" s="19">
        <f t="shared" si="215"/>
        <v>-0.21119324181626187</v>
      </c>
      <c r="AF2200" s="51">
        <f t="shared" si="217"/>
        <v>-9.3839766034354583E-3</v>
      </c>
      <c r="AG2200" s="51">
        <f t="shared" si="216"/>
        <v>1.9793194321478047E-3</v>
      </c>
    </row>
    <row r="2201" spans="1:33">
      <c r="A2201" s="12">
        <v>41339</v>
      </c>
      <c r="B2201" s="14">
        <v>11811.06</v>
      </c>
      <c r="C2201" s="14">
        <v>11933.82</v>
      </c>
      <c r="D2201" s="14">
        <v>11803.09</v>
      </c>
      <c r="E2201" s="15">
        <v>11932.27</v>
      </c>
      <c r="F2201" s="19">
        <f t="shared" si="212"/>
        <v>2.0852696092193668</v>
      </c>
      <c r="G2201" s="19"/>
      <c r="H2201" s="19"/>
      <c r="I2201" s="19"/>
      <c r="J2201" s="19"/>
      <c r="K2201" s="19"/>
      <c r="L2201" s="19"/>
      <c r="M2201" s="19"/>
      <c r="N2201" s="51">
        <f t="shared" si="213"/>
        <v>9.1038619257354032</v>
      </c>
      <c r="O2201" s="51">
        <f t="shared" si="214"/>
        <v>19.009362378898825</v>
      </c>
      <c r="Q2201" s="12">
        <v>41339</v>
      </c>
      <c r="R2201" s="5">
        <v>4820</v>
      </c>
      <c r="S2201" s="5">
        <v>4845</v>
      </c>
      <c r="T2201" s="5">
        <v>4785</v>
      </c>
      <c r="U2201" s="5">
        <v>4830</v>
      </c>
      <c r="V2201" s="5">
        <v>14371700</v>
      </c>
      <c r="W2201" s="3">
        <v>4830</v>
      </c>
      <c r="X2201" s="19">
        <f t="shared" si="215"/>
        <v>1.9668737060041408</v>
      </c>
      <c r="AF2201" s="51">
        <f t="shared" si="217"/>
        <v>7.6121406530647482</v>
      </c>
      <c r="AG2201" s="51">
        <f t="shared" si="216"/>
        <v>14.974157811089642</v>
      </c>
    </row>
    <row r="2202" spans="1:33">
      <c r="A2202" s="12">
        <v>41340</v>
      </c>
      <c r="B2202" s="14">
        <v>12037.25</v>
      </c>
      <c r="C2202" s="14">
        <v>12069.6</v>
      </c>
      <c r="D2202" s="14">
        <v>11946.01</v>
      </c>
      <c r="E2202" s="15">
        <v>11968.08</v>
      </c>
      <c r="F2202" s="19">
        <f t="shared" si="212"/>
        <v>0.29921257210847096</v>
      </c>
      <c r="G2202" s="19"/>
      <c r="H2202" s="19"/>
      <c r="I2202" s="19"/>
      <c r="J2202" s="19"/>
      <c r="K2202" s="19"/>
      <c r="L2202" s="19"/>
      <c r="M2202" s="19"/>
      <c r="N2202" s="51">
        <f t="shared" si="213"/>
        <v>2.7542989482492005E-2</v>
      </c>
      <c r="O2202" s="51">
        <f t="shared" si="214"/>
        <v>8.3179205605489175E-3</v>
      </c>
      <c r="Q2202" s="12">
        <v>41340</v>
      </c>
      <c r="R2202" s="5">
        <v>4865</v>
      </c>
      <c r="S2202" s="5">
        <v>4875</v>
      </c>
      <c r="T2202" s="5">
        <v>4810</v>
      </c>
      <c r="U2202" s="5">
        <v>4835</v>
      </c>
      <c r="V2202" s="5">
        <v>8390000</v>
      </c>
      <c r="W2202" s="3">
        <v>4835</v>
      </c>
      <c r="X2202" s="19">
        <f t="shared" si="215"/>
        <v>0.10341261633919339</v>
      </c>
      <c r="AF2202" s="51">
        <f t="shared" si="217"/>
        <v>1.1145259100281797E-3</v>
      </c>
      <c r="AG2202" s="51">
        <f t="shared" si="216"/>
        <v>1.1555450786951618E-4</v>
      </c>
    </row>
    <row r="2203" spans="1:33">
      <c r="A2203" s="12">
        <v>41341</v>
      </c>
      <c r="B2203" s="14">
        <v>12066.5</v>
      </c>
      <c r="C2203" s="14">
        <v>12283.62</v>
      </c>
      <c r="D2203" s="14">
        <v>12065.09</v>
      </c>
      <c r="E2203" s="15">
        <v>12283.62</v>
      </c>
      <c r="F2203" s="19">
        <f t="shared" si="212"/>
        <v>2.5687867257372083</v>
      </c>
      <c r="G2203" s="19"/>
      <c r="H2203" s="19"/>
      <c r="I2203" s="19"/>
      <c r="J2203" s="19"/>
      <c r="K2203" s="19"/>
      <c r="L2203" s="19"/>
      <c r="M2203" s="19"/>
      <c r="N2203" s="51">
        <f t="shared" si="213"/>
        <v>17.005758643289518</v>
      </c>
      <c r="O2203" s="51">
        <f t="shared" si="214"/>
        <v>43.731530947033882</v>
      </c>
      <c r="Q2203" s="12">
        <v>41341</v>
      </c>
      <c r="R2203" s="5">
        <v>4840</v>
      </c>
      <c r="S2203" s="5">
        <v>4915</v>
      </c>
      <c r="T2203" s="5">
        <v>4840</v>
      </c>
      <c r="U2203" s="5">
        <v>4910</v>
      </c>
      <c r="V2203" s="5">
        <v>22997200</v>
      </c>
      <c r="W2203" s="3">
        <v>4910</v>
      </c>
      <c r="X2203" s="19">
        <f t="shared" si="215"/>
        <v>1.5274949083503055</v>
      </c>
      <c r="AF2203" s="51">
        <f t="shared" si="217"/>
        <v>3.5658881201326822</v>
      </c>
      <c r="AG2203" s="51">
        <f t="shared" si="216"/>
        <v>5.447830884079746</v>
      </c>
    </row>
    <row r="2204" spans="1:33">
      <c r="A2204" s="12">
        <v>41344</v>
      </c>
      <c r="B2204" s="14">
        <v>12363.09</v>
      </c>
      <c r="C2204" s="14">
        <v>12403.95</v>
      </c>
      <c r="D2204" s="14">
        <v>12300.83</v>
      </c>
      <c r="E2204" s="15">
        <v>12349.05</v>
      </c>
      <c r="F2204" s="19">
        <f t="shared" si="212"/>
        <v>0.52983832764462424</v>
      </c>
      <c r="G2204" s="19"/>
      <c r="H2204" s="19"/>
      <c r="I2204" s="19"/>
      <c r="J2204" s="19"/>
      <c r="K2204" s="19"/>
      <c r="L2204" s="19"/>
      <c r="M2204" s="19"/>
      <c r="N2204" s="51">
        <f t="shared" si="213"/>
        <v>0.1510987807893405</v>
      </c>
      <c r="O2204" s="51">
        <f t="shared" si="214"/>
        <v>8.0478760707453897E-2</v>
      </c>
      <c r="Q2204" s="12">
        <v>41344</v>
      </c>
      <c r="R2204" s="5">
        <v>4980</v>
      </c>
      <c r="S2204" s="5">
        <v>5020</v>
      </c>
      <c r="T2204" s="5">
        <v>4970</v>
      </c>
      <c r="U2204" s="5">
        <v>5000</v>
      </c>
      <c r="V2204" s="5">
        <v>13684000</v>
      </c>
      <c r="W2204" s="3">
        <v>5000</v>
      </c>
      <c r="X2204" s="19">
        <f t="shared" si="215"/>
        <v>1.7999999999999998</v>
      </c>
      <c r="AF2204" s="51">
        <f t="shared" si="217"/>
        <v>5.834603381454281</v>
      </c>
      <c r="AG2204" s="51">
        <f t="shared" si="216"/>
        <v>10.503848580299794</v>
      </c>
    </row>
    <row r="2205" spans="1:33">
      <c r="A2205" s="12">
        <v>41345</v>
      </c>
      <c r="B2205" s="14">
        <v>12433.6</v>
      </c>
      <c r="C2205" s="14">
        <v>12461.97</v>
      </c>
      <c r="D2205" s="14">
        <v>12314.81</v>
      </c>
      <c r="E2205" s="15">
        <v>12314.81</v>
      </c>
      <c r="F2205" s="19">
        <f t="shared" si="212"/>
        <v>-0.27803920645141733</v>
      </c>
      <c r="G2205" s="19"/>
      <c r="H2205" s="19"/>
      <c r="I2205" s="19"/>
      <c r="J2205" s="19"/>
      <c r="K2205" s="19"/>
      <c r="L2205" s="19"/>
      <c r="M2205" s="19"/>
      <c r="N2205" s="51">
        <f t="shared" si="213"/>
        <v>-2.0854563388629819E-2</v>
      </c>
      <c r="O2205" s="51">
        <f t="shared" si="214"/>
        <v>5.740302807243804E-3</v>
      </c>
      <c r="Q2205" s="12">
        <v>41345</v>
      </c>
      <c r="R2205" s="5">
        <v>5050</v>
      </c>
      <c r="S2205" s="5">
        <v>5050</v>
      </c>
      <c r="T2205" s="5">
        <v>4955</v>
      </c>
      <c r="U2205" s="5">
        <v>4960</v>
      </c>
      <c r="V2205" s="5">
        <v>11493300</v>
      </c>
      <c r="W2205" s="3">
        <v>4960</v>
      </c>
      <c r="X2205" s="19">
        <f t="shared" si="215"/>
        <v>-0.80645161290322576</v>
      </c>
      <c r="AF2205" s="51">
        <f t="shared" si="217"/>
        <v>-0.52396493652011189</v>
      </c>
      <c r="AG2205" s="51">
        <f t="shared" si="216"/>
        <v>0.42241205152811101</v>
      </c>
    </row>
    <row r="2206" spans="1:33">
      <c r="A2206" s="12">
        <v>41346</v>
      </c>
      <c r="B2206" s="14">
        <v>12252.29</v>
      </c>
      <c r="C2206" s="14">
        <v>12339.45</v>
      </c>
      <c r="D2206" s="14">
        <v>12234.48</v>
      </c>
      <c r="E2206" s="15">
        <v>12239.66</v>
      </c>
      <c r="F2206" s="19">
        <f t="shared" si="212"/>
        <v>-0.61398764344760914</v>
      </c>
      <c r="G2206" s="19"/>
      <c r="H2206" s="19"/>
      <c r="I2206" s="19"/>
      <c r="J2206" s="19"/>
      <c r="K2206" s="19"/>
      <c r="L2206" s="19"/>
      <c r="M2206" s="19"/>
      <c r="N2206" s="51">
        <f t="shared" si="213"/>
        <v>-0.22832597193715759</v>
      </c>
      <c r="O2206" s="51">
        <f t="shared" si="214"/>
        <v>0.13955339941443731</v>
      </c>
      <c r="Q2206" s="12">
        <v>41346</v>
      </c>
      <c r="R2206" s="5">
        <v>4930</v>
      </c>
      <c r="S2206" s="5">
        <v>4970</v>
      </c>
      <c r="T2206" s="5">
        <v>4910</v>
      </c>
      <c r="U2206" s="5">
        <v>4910</v>
      </c>
      <c r="V2206" s="5">
        <v>11187100</v>
      </c>
      <c r="W2206" s="3">
        <v>4910</v>
      </c>
      <c r="X2206" s="19">
        <f t="shared" si="215"/>
        <v>-1.0183299389002036</v>
      </c>
      <c r="AF2206" s="51">
        <f t="shared" si="217"/>
        <v>-1.0551710388763613</v>
      </c>
      <c r="AG2206" s="51">
        <f t="shared" si="216"/>
        <v>1.0742296871137418</v>
      </c>
    </row>
    <row r="2207" spans="1:33">
      <c r="A2207" s="12">
        <v>41347</v>
      </c>
      <c r="B2207" s="14">
        <v>12332.16</v>
      </c>
      <c r="C2207" s="14">
        <v>12395.73</v>
      </c>
      <c r="D2207" s="14">
        <v>12248.65</v>
      </c>
      <c r="E2207" s="15">
        <v>12381.19</v>
      </c>
      <c r="F2207" s="19">
        <f t="shared" si="212"/>
        <v>1.1431049842543459</v>
      </c>
      <c r="G2207" s="19"/>
      <c r="H2207" s="19"/>
      <c r="I2207" s="19"/>
      <c r="J2207" s="19"/>
      <c r="K2207" s="19"/>
      <c r="L2207" s="19"/>
      <c r="M2207" s="19"/>
      <c r="N2207" s="51">
        <f t="shared" si="213"/>
        <v>1.5046273803609325</v>
      </c>
      <c r="O2207" s="51">
        <f t="shared" si="214"/>
        <v>1.7241376969301789</v>
      </c>
      <c r="Q2207" s="12">
        <v>41347</v>
      </c>
      <c r="R2207" s="5">
        <v>4955</v>
      </c>
      <c r="S2207" s="5">
        <v>4960</v>
      </c>
      <c r="T2207" s="5">
        <v>4885</v>
      </c>
      <c r="U2207" s="5">
        <v>4950</v>
      </c>
      <c r="V2207" s="5">
        <v>9282500</v>
      </c>
      <c r="W2207" s="3">
        <v>4950</v>
      </c>
      <c r="X2207" s="19">
        <f t="shared" si="215"/>
        <v>0.80808080808080807</v>
      </c>
      <c r="AF2207" s="51">
        <f t="shared" si="217"/>
        <v>0.52819718322101916</v>
      </c>
      <c r="AG2207" s="51">
        <f t="shared" si="216"/>
        <v>0.42696745666267893</v>
      </c>
    </row>
    <row r="2208" spans="1:33">
      <c r="A2208" s="12">
        <v>41348</v>
      </c>
      <c r="B2208" s="14">
        <v>12437.68</v>
      </c>
      <c r="C2208" s="14">
        <v>12560.95</v>
      </c>
      <c r="D2208" s="14">
        <v>12434.47</v>
      </c>
      <c r="E2208" s="15">
        <v>12560.95</v>
      </c>
      <c r="F2208" s="19">
        <f t="shared" si="212"/>
        <v>1.4311019469068837</v>
      </c>
      <c r="G2208" s="19"/>
      <c r="H2208" s="19"/>
      <c r="I2208" s="19"/>
      <c r="J2208" s="19"/>
      <c r="K2208" s="19"/>
      <c r="L2208" s="19"/>
      <c r="M2208" s="19"/>
      <c r="N2208" s="51">
        <f t="shared" si="213"/>
        <v>2.9481181587496827</v>
      </c>
      <c r="O2208" s="51">
        <f t="shared" si="214"/>
        <v>4.2272686390210037</v>
      </c>
      <c r="Q2208" s="12">
        <v>41348</v>
      </c>
      <c r="R2208" s="5">
        <v>5000</v>
      </c>
      <c r="S2208" s="5">
        <v>5030</v>
      </c>
      <c r="T2208" s="5">
        <v>4985</v>
      </c>
      <c r="U2208" s="5">
        <v>5020</v>
      </c>
      <c r="V2208" s="5">
        <v>11579300</v>
      </c>
      <c r="W2208" s="3">
        <v>5020</v>
      </c>
      <c r="X2208" s="19">
        <f t="shared" si="215"/>
        <v>1.394422310756972</v>
      </c>
      <c r="AF2208" s="51">
        <f t="shared" si="217"/>
        <v>2.7128961071134836</v>
      </c>
      <c r="AG2208" s="51">
        <f t="shared" si="216"/>
        <v>3.783649366009588</v>
      </c>
    </row>
    <row r="2209" spans="1:33">
      <c r="A2209" s="12">
        <v>41351</v>
      </c>
      <c r="B2209" s="14">
        <v>12365.44</v>
      </c>
      <c r="C2209" s="14">
        <v>12373.17</v>
      </c>
      <c r="D2209" s="14">
        <v>12220.63</v>
      </c>
      <c r="E2209" s="15">
        <v>12220.63</v>
      </c>
      <c r="F2209" s="19">
        <f t="shared" si="212"/>
        <v>-2.784799147016165</v>
      </c>
      <c r="G2209" s="19"/>
      <c r="H2209" s="19"/>
      <c r="I2209" s="19"/>
      <c r="J2209" s="19"/>
      <c r="K2209" s="19"/>
      <c r="L2209" s="19"/>
      <c r="M2209" s="19"/>
      <c r="N2209" s="51">
        <f t="shared" si="213"/>
        <v>-21.531680358437107</v>
      </c>
      <c r="O2209" s="51">
        <f t="shared" si="214"/>
        <v>59.901435763729168</v>
      </c>
      <c r="Q2209" s="12">
        <v>41351</v>
      </c>
      <c r="R2209" s="5">
        <v>4930</v>
      </c>
      <c r="S2209" s="5">
        <v>4935</v>
      </c>
      <c r="T2209" s="5">
        <v>4850</v>
      </c>
      <c r="U2209" s="5">
        <v>4850</v>
      </c>
      <c r="V2209" s="5">
        <v>12430600</v>
      </c>
      <c r="W2209" s="3">
        <v>4850</v>
      </c>
      <c r="X2209" s="19">
        <f t="shared" si="215"/>
        <v>-3.5051546391752577</v>
      </c>
      <c r="AF2209" s="51">
        <f t="shared" si="217"/>
        <v>-43.054842291728605</v>
      </c>
      <c r="AG2209" s="51">
        <f t="shared" si="216"/>
        <v>150.90235020773926</v>
      </c>
    </row>
    <row r="2210" spans="1:33">
      <c r="A2210" s="12">
        <v>41352</v>
      </c>
      <c r="B2210" s="14">
        <v>12405.61</v>
      </c>
      <c r="C2210" s="14">
        <v>12491.16</v>
      </c>
      <c r="D2210" s="14">
        <v>12401.12</v>
      </c>
      <c r="E2210" s="15">
        <v>12468.23</v>
      </c>
      <c r="F2210" s="19">
        <f t="shared" si="212"/>
        <v>1.9858472293180378</v>
      </c>
      <c r="G2210" s="19"/>
      <c r="H2210" s="19"/>
      <c r="I2210" s="19"/>
      <c r="J2210" s="19"/>
      <c r="K2210" s="19"/>
      <c r="L2210" s="19"/>
      <c r="M2210" s="19"/>
      <c r="N2210" s="51">
        <f t="shared" si="213"/>
        <v>7.864362625030064</v>
      </c>
      <c r="O2210" s="51">
        <f t="shared" si="214"/>
        <v>15.639326294968248</v>
      </c>
      <c r="Q2210" s="12">
        <v>41352</v>
      </c>
      <c r="R2210" s="5">
        <v>4915</v>
      </c>
      <c r="S2210" s="5">
        <v>4960</v>
      </c>
      <c r="T2210" s="5">
        <v>4900</v>
      </c>
      <c r="U2210" s="5">
        <v>4940</v>
      </c>
      <c r="V2210" s="5">
        <v>7550400</v>
      </c>
      <c r="W2210" s="3">
        <v>4940</v>
      </c>
      <c r="X2210" s="19">
        <f t="shared" si="215"/>
        <v>1.8218623481781375</v>
      </c>
      <c r="AF2210" s="51">
        <f t="shared" si="217"/>
        <v>6.04976047069266</v>
      </c>
      <c r="AG2210" s="51">
        <f t="shared" si="216"/>
        <v>11.023450929318788</v>
      </c>
    </row>
    <row r="2211" spans="1:33">
      <c r="A2211" s="12">
        <v>41354</v>
      </c>
      <c r="B2211" s="5">
        <v>12592</v>
      </c>
      <c r="C2211" s="14">
        <v>12650.26</v>
      </c>
      <c r="D2211" s="14">
        <v>12586.06</v>
      </c>
      <c r="E2211" s="15">
        <v>12635.69</v>
      </c>
      <c r="F2211" s="19">
        <f t="shared" si="212"/>
        <v>1.3252936721302988</v>
      </c>
      <c r="G2211" s="19"/>
      <c r="H2211" s="19"/>
      <c r="I2211" s="19"/>
      <c r="J2211" s="19"/>
      <c r="K2211" s="19"/>
      <c r="L2211" s="19"/>
      <c r="M2211" s="19"/>
      <c r="N2211" s="51">
        <f t="shared" si="213"/>
        <v>2.3424566966919551</v>
      </c>
      <c r="O2211" s="51">
        <f t="shared" si="214"/>
        <v>3.110967171182625</v>
      </c>
      <c r="Q2211" s="12">
        <v>41354</v>
      </c>
      <c r="R2211" s="5">
        <v>5000</v>
      </c>
      <c r="S2211" s="5">
        <v>5030</v>
      </c>
      <c r="T2211" s="5">
        <v>4990</v>
      </c>
      <c r="U2211" s="5">
        <v>4990</v>
      </c>
      <c r="V2211" s="5">
        <v>7676100</v>
      </c>
      <c r="W2211" s="3">
        <v>4990</v>
      </c>
      <c r="X2211" s="19">
        <f t="shared" si="215"/>
        <v>1.002004008016032</v>
      </c>
      <c r="AF2211" s="51">
        <f t="shared" si="217"/>
        <v>1.0068309123400307</v>
      </c>
      <c r="AG2211" s="51">
        <f t="shared" si="216"/>
        <v>1.0091182366163134</v>
      </c>
    </row>
    <row r="2212" spans="1:33">
      <c r="A2212" s="12">
        <v>41355</v>
      </c>
      <c r="B2212" s="14">
        <v>12498.51</v>
      </c>
      <c r="C2212" s="14">
        <v>12522.05</v>
      </c>
      <c r="D2212" s="14">
        <v>12338.53</v>
      </c>
      <c r="E2212" s="15">
        <v>12338.53</v>
      </c>
      <c r="F2212" s="19">
        <f t="shared" si="212"/>
        <v>-2.4083906267602364</v>
      </c>
      <c r="G2212" s="19"/>
      <c r="H2212" s="19"/>
      <c r="I2212" s="19"/>
      <c r="J2212" s="19"/>
      <c r="K2212" s="19"/>
      <c r="L2212" s="19"/>
      <c r="M2212" s="19"/>
      <c r="N2212" s="51">
        <f t="shared" si="213"/>
        <v>-13.92108874788882</v>
      </c>
      <c r="O2212" s="51">
        <f t="shared" si="214"/>
        <v>33.488647093407742</v>
      </c>
      <c r="Q2212" s="12">
        <v>41355</v>
      </c>
      <c r="R2212" s="5">
        <v>4940</v>
      </c>
      <c r="S2212" s="5">
        <v>4945</v>
      </c>
      <c r="T2212" s="5">
        <v>4880</v>
      </c>
      <c r="U2212" s="5">
        <v>4880</v>
      </c>
      <c r="V2212" s="5">
        <v>7844500</v>
      </c>
      <c r="W2212" s="3">
        <v>4880</v>
      </c>
      <c r="X2212" s="19">
        <f t="shared" si="215"/>
        <v>-2.2540983606557377</v>
      </c>
      <c r="AF2212" s="51">
        <f t="shared" si="217"/>
        <v>-11.448900774456026</v>
      </c>
      <c r="AG2212" s="51">
        <f t="shared" si="216"/>
        <v>25.803882477096298</v>
      </c>
    </row>
    <row r="2213" spans="1:33">
      <c r="A2213" s="12">
        <v>41358</v>
      </c>
      <c r="B2213" s="14">
        <v>12507.61</v>
      </c>
      <c r="C2213" s="14">
        <v>12594.36</v>
      </c>
      <c r="D2213" s="14">
        <v>12480.42</v>
      </c>
      <c r="E2213" s="15">
        <v>12546.46</v>
      </c>
      <c r="F2213" s="19">
        <f t="shared" si="212"/>
        <v>1.6572802208750397</v>
      </c>
      <c r="G2213" s="19"/>
      <c r="H2213" s="19"/>
      <c r="I2213" s="19"/>
      <c r="J2213" s="19"/>
      <c r="K2213" s="19"/>
      <c r="L2213" s="19"/>
      <c r="M2213" s="19"/>
      <c r="N2213" s="51">
        <f t="shared" si="213"/>
        <v>4.5748365723438118</v>
      </c>
      <c r="O2213" s="51">
        <f t="shared" si="214"/>
        <v>7.5945278503526428</v>
      </c>
      <c r="Q2213" s="12">
        <v>41358</v>
      </c>
      <c r="R2213" s="5">
        <v>4940</v>
      </c>
      <c r="S2213" s="5">
        <v>4955</v>
      </c>
      <c r="T2213" s="5">
        <v>4910</v>
      </c>
      <c r="U2213" s="5">
        <v>4920</v>
      </c>
      <c r="V2213" s="5">
        <v>7644500</v>
      </c>
      <c r="W2213" s="3">
        <v>4920</v>
      </c>
      <c r="X2213" s="19">
        <f t="shared" si="215"/>
        <v>0.81300813008130091</v>
      </c>
      <c r="AF2213" s="51">
        <f t="shared" si="217"/>
        <v>0.53791512195359881</v>
      </c>
      <c r="AG2213" s="51">
        <f t="shared" si="216"/>
        <v>0.43747341990354927</v>
      </c>
    </row>
    <row r="2214" spans="1:33">
      <c r="A2214" s="12">
        <v>41359</v>
      </c>
      <c r="B2214" s="14">
        <v>12461.79</v>
      </c>
      <c r="C2214" s="14">
        <v>12540.12</v>
      </c>
      <c r="D2214" s="14">
        <v>12456.04</v>
      </c>
      <c r="E2214" s="15">
        <v>12471.62</v>
      </c>
      <c r="F2214" s="19">
        <f t="shared" si="212"/>
        <v>-0.6000824271425711</v>
      </c>
      <c r="G2214" s="19"/>
      <c r="H2214" s="19"/>
      <c r="I2214" s="19"/>
      <c r="J2214" s="19"/>
      <c r="K2214" s="19"/>
      <c r="L2214" s="19"/>
      <c r="M2214" s="19"/>
      <c r="N2214" s="51">
        <f t="shared" si="213"/>
        <v>-0.21309416952375776</v>
      </c>
      <c r="O2214" s="51">
        <f t="shared" si="214"/>
        <v>0.12728056354276354</v>
      </c>
      <c r="Q2214" s="12">
        <v>41359</v>
      </c>
      <c r="R2214" s="5">
        <v>4880</v>
      </c>
      <c r="S2214" s="5">
        <v>4985</v>
      </c>
      <c r="T2214" s="5">
        <v>4840</v>
      </c>
      <c r="U2214" s="5">
        <v>4910</v>
      </c>
      <c r="V2214" s="5">
        <v>12235400</v>
      </c>
      <c r="W2214" s="3">
        <v>4910</v>
      </c>
      <c r="X2214" s="19">
        <f t="shared" si="215"/>
        <v>-0.20366598778004072</v>
      </c>
      <c r="AF2214" s="51">
        <f t="shared" si="217"/>
        <v>-8.4147506616378317E-3</v>
      </c>
      <c r="AG2214" s="51">
        <f t="shared" si="216"/>
        <v>1.7115450540960435E-3</v>
      </c>
    </row>
    <row r="2215" spans="1:33">
      <c r="A2215" s="12">
        <v>41360</v>
      </c>
      <c r="B2215" s="14">
        <v>12476.58</v>
      </c>
      <c r="C2215" s="14">
        <v>12502.26</v>
      </c>
      <c r="D2215" s="14">
        <v>12442.39</v>
      </c>
      <c r="E2215" s="15">
        <v>12493.79</v>
      </c>
      <c r="F2215" s="19">
        <f t="shared" si="212"/>
        <v>0.1774481562440226</v>
      </c>
      <c r="G2215" s="19"/>
      <c r="H2215" s="19"/>
      <c r="I2215" s="19"/>
      <c r="J2215" s="19"/>
      <c r="K2215" s="19"/>
      <c r="L2215" s="19"/>
      <c r="M2215" s="19"/>
      <c r="N2215" s="51">
        <f t="shared" si="213"/>
        <v>5.8547084597227765E-3</v>
      </c>
      <c r="O2215" s="51">
        <f t="shared" si="214"/>
        <v>1.0552135641377317E-3</v>
      </c>
      <c r="Q2215" s="12">
        <v>41360</v>
      </c>
      <c r="R2215" s="5">
        <v>4935</v>
      </c>
      <c r="S2215" s="5">
        <v>4945</v>
      </c>
      <c r="T2215" s="5">
        <v>4890</v>
      </c>
      <c r="U2215" s="5">
        <v>4900</v>
      </c>
      <c r="V2215" s="5">
        <v>5651900</v>
      </c>
      <c r="W2215" s="3">
        <v>4900</v>
      </c>
      <c r="X2215" s="19">
        <f t="shared" si="215"/>
        <v>-0.20408163265306123</v>
      </c>
      <c r="AF2215" s="51">
        <f t="shared" si="217"/>
        <v>-8.4664428633597025E-3</v>
      </c>
      <c r="AG2215" s="51">
        <f t="shared" si="216"/>
        <v>1.7255781879336007E-3</v>
      </c>
    </row>
    <row r="2216" spans="1:33">
      <c r="A2216" s="12">
        <v>41361</v>
      </c>
      <c r="B2216" s="14">
        <v>12457.13</v>
      </c>
      <c r="C2216" s="14">
        <v>12462.86</v>
      </c>
      <c r="D2216" s="14">
        <v>12286.37</v>
      </c>
      <c r="E2216" s="15">
        <v>12335.96</v>
      </c>
      <c r="F2216" s="19">
        <f t="shared" si="212"/>
        <v>-1.2794302186453406</v>
      </c>
      <c r="G2216" s="19"/>
      <c r="H2216" s="19"/>
      <c r="I2216" s="19"/>
      <c r="J2216" s="19"/>
      <c r="K2216" s="19"/>
      <c r="L2216" s="19"/>
      <c r="M2216" s="19"/>
      <c r="N2216" s="51">
        <f t="shared" si="213"/>
        <v>-2.0807049403728124</v>
      </c>
      <c r="O2216" s="51">
        <f t="shared" si="214"/>
        <v>2.65632166541522</v>
      </c>
      <c r="Q2216" s="12">
        <v>41361</v>
      </c>
      <c r="R2216" s="5">
        <v>4880</v>
      </c>
      <c r="S2216" s="5">
        <v>4880</v>
      </c>
      <c r="T2216" s="5">
        <v>4780</v>
      </c>
      <c r="U2216" s="5">
        <v>4825</v>
      </c>
      <c r="V2216" s="5">
        <v>9630600</v>
      </c>
      <c r="W2216" s="3">
        <v>4825</v>
      </c>
      <c r="X2216" s="19">
        <f t="shared" si="215"/>
        <v>-1.5544041450777202</v>
      </c>
      <c r="AF2216" s="51">
        <f t="shared" si="217"/>
        <v>-3.7537673526713951</v>
      </c>
      <c r="AG2216" s="51">
        <f t="shared" si="216"/>
        <v>5.8338662821830738</v>
      </c>
    </row>
    <row r="2217" spans="1:33">
      <c r="A2217" s="12">
        <v>41362</v>
      </c>
      <c r="B2217" s="14">
        <v>12405.53</v>
      </c>
      <c r="C2217" s="14">
        <v>12425.96</v>
      </c>
      <c r="D2217" s="14">
        <v>12319.75</v>
      </c>
      <c r="E2217" s="15">
        <v>12397.91</v>
      </c>
      <c r="F2217" s="19">
        <f t="shared" si="212"/>
        <v>0.49968099461926024</v>
      </c>
      <c r="G2217" s="19"/>
      <c r="H2217" s="19"/>
      <c r="I2217" s="19"/>
      <c r="J2217" s="19"/>
      <c r="K2217" s="19"/>
      <c r="L2217" s="19"/>
      <c r="M2217" s="19"/>
      <c r="N2217" s="51">
        <f t="shared" si="213"/>
        <v>0.12685875937828656</v>
      </c>
      <c r="O2217" s="51">
        <f t="shared" si="214"/>
        <v>6.3742233931959477E-2</v>
      </c>
      <c r="Q2217" s="12">
        <v>41362</v>
      </c>
      <c r="R2217" s="5">
        <v>4845</v>
      </c>
      <c r="S2217" s="5">
        <v>4895</v>
      </c>
      <c r="T2217" s="5">
        <v>4810</v>
      </c>
      <c r="U2217" s="5">
        <v>4860</v>
      </c>
      <c r="V2217" s="5">
        <v>7714000</v>
      </c>
      <c r="W2217" s="3">
        <v>4860</v>
      </c>
      <c r="X2217" s="19">
        <f t="shared" si="215"/>
        <v>0.72016460905349799</v>
      </c>
      <c r="AF2217" s="51">
        <f t="shared" si="217"/>
        <v>0.37392088301554954</v>
      </c>
      <c r="AG2217" s="51">
        <f t="shared" si="216"/>
        <v>0.26938472170654482</v>
      </c>
    </row>
    <row r="2218" spans="1:33">
      <c r="A2218" s="12">
        <v>41365</v>
      </c>
      <c r="B2218" s="14">
        <v>12371.34</v>
      </c>
      <c r="C2218" s="14">
        <v>12384.83</v>
      </c>
      <c r="D2218" s="5">
        <v>12133</v>
      </c>
      <c r="E2218" s="15">
        <v>12135.02</v>
      </c>
      <c r="F2218" s="19">
        <f t="shared" si="212"/>
        <v>-2.166374674289778</v>
      </c>
      <c r="G2218" s="19"/>
      <c r="H2218" s="19"/>
      <c r="I2218" s="19"/>
      <c r="J2218" s="19"/>
      <c r="K2218" s="19"/>
      <c r="L2218" s="19"/>
      <c r="M2218" s="19"/>
      <c r="N2218" s="51">
        <f t="shared" si="213"/>
        <v>-10.128021149489996</v>
      </c>
      <c r="O2218" s="51">
        <f t="shared" si="214"/>
        <v>21.91288028550229</v>
      </c>
      <c r="Q2218" s="12">
        <v>41365</v>
      </c>
      <c r="R2218" s="5">
        <v>4895</v>
      </c>
      <c r="S2218" s="5">
        <v>4925</v>
      </c>
      <c r="T2218" s="5">
        <v>4750</v>
      </c>
      <c r="U2218" s="5">
        <v>4760</v>
      </c>
      <c r="V2218" s="5">
        <v>9248500</v>
      </c>
      <c r="W2218" s="3">
        <v>4760</v>
      </c>
      <c r="X2218" s="19">
        <f t="shared" si="215"/>
        <v>-2.1008403361344539</v>
      </c>
      <c r="AF2218" s="51">
        <f t="shared" si="217"/>
        <v>-9.2685767480999353</v>
      </c>
      <c r="AG2218" s="51">
        <f t="shared" si="216"/>
        <v>19.469317786928659</v>
      </c>
    </row>
    <row r="2219" spans="1:33">
      <c r="A2219" s="12">
        <v>41366</v>
      </c>
      <c r="B2219" s="14">
        <v>12051.57</v>
      </c>
      <c r="C2219" s="14">
        <v>12107.4</v>
      </c>
      <c r="D2219" s="14">
        <v>11805.78</v>
      </c>
      <c r="E2219" s="15">
        <v>12003.43</v>
      </c>
      <c r="F2219" s="19">
        <f t="shared" si="212"/>
        <v>-1.096269982829909</v>
      </c>
      <c r="G2219" s="19"/>
      <c r="H2219" s="19"/>
      <c r="I2219" s="19"/>
      <c r="J2219" s="19"/>
      <c r="K2219" s="19"/>
      <c r="L2219" s="19"/>
      <c r="M2219" s="19"/>
      <c r="N2219" s="51">
        <f t="shared" si="213"/>
        <v>-1.3074896809569569</v>
      </c>
      <c r="O2219" s="51">
        <f t="shared" si="214"/>
        <v>1.4297201125749464</v>
      </c>
      <c r="Q2219" s="12">
        <v>41366</v>
      </c>
      <c r="R2219" s="5">
        <v>4690</v>
      </c>
      <c r="S2219" s="5">
        <v>4700</v>
      </c>
      <c r="T2219" s="5">
        <v>4610</v>
      </c>
      <c r="U2219" s="5">
        <v>4615</v>
      </c>
      <c r="V2219" s="5">
        <v>10726400</v>
      </c>
      <c r="W2219" s="3">
        <v>4615</v>
      </c>
      <c r="X2219" s="19">
        <f t="shared" si="215"/>
        <v>-3.1419284940411698</v>
      </c>
      <c r="AF2219" s="51">
        <f t="shared" si="217"/>
        <v>-31.008291387446178</v>
      </c>
      <c r="AG2219" s="51">
        <f t="shared" si="216"/>
        <v>97.417530310954007</v>
      </c>
    </row>
    <row r="2220" spans="1:33">
      <c r="A2220" s="12">
        <v>41367</v>
      </c>
      <c r="B2220" s="14">
        <v>12112.09</v>
      </c>
      <c r="C2220" s="14">
        <v>12362.2</v>
      </c>
      <c r="D2220" s="14">
        <v>12102.05</v>
      </c>
      <c r="E2220" s="15">
        <v>12362.2</v>
      </c>
      <c r="F2220" s="19">
        <f t="shared" si="212"/>
        <v>2.9021533384025533</v>
      </c>
      <c r="G2220" s="19"/>
      <c r="H2220" s="19"/>
      <c r="I2220" s="19"/>
      <c r="J2220" s="19"/>
      <c r="K2220" s="19"/>
      <c r="L2220" s="19"/>
      <c r="M2220" s="19"/>
      <c r="N2220" s="51">
        <f t="shared" si="213"/>
        <v>24.513810802477426</v>
      </c>
      <c r="O2220" s="51">
        <f t="shared" si="214"/>
        <v>71.211112921877572</v>
      </c>
      <c r="Q2220" s="12">
        <v>41367</v>
      </c>
      <c r="R2220" s="5">
        <v>4680</v>
      </c>
      <c r="S2220" s="5">
        <v>4800</v>
      </c>
      <c r="T2220" s="5">
        <v>4640</v>
      </c>
      <c r="U2220" s="5">
        <v>4790</v>
      </c>
      <c r="V2220" s="5">
        <v>10507500</v>
      </c>
      <c r="W2220" s="3">
        <v>4790</v>
      </c>
      <c r="X2220" s="19">
        <f t="shared" si="215"/>
        <v>3.6534446764091859</v>
      </c>
      <c r="AF2220" s="51">
        <f t="shared" si="217"/>
        <v>48.775654280276719</v>
      </c>
      <c r="AG2220" s="51">
        <f t="shared" si="216"/>
        <v>178.21221647932686</v>
      </c>
    </row>
    <row r="2221" spans="1:33">
      <c r="A2221" s="12">
        <v>41368</v>
      </c>
      <c r="B2221" s="14">
        <v>12188.22</v>
      </c>
      <c r="C2221" s="14">
        <v>12634.54</v>
      </c>
      <c r="D2221" s="14">
        <v>12075.97</v>
      </c>
      <c r="E2221" s="15">
        <v>12634.54</v>
      </c>
      <c r="F2221" s="19">
        <f t="shared" si="212"/>
        <v>2.1555197102545884</v>
      </c>
      <c r="G2221" s="19"/>
      <c r="H2221" s="19"/>
      <c r="I2221" s="19"/>
      <c r="J2221" s="19"/>
      <c r="K2221" s="19"/>
      <c r="L2221" s="19"/>
      <c r="M2221" s="19"/>
      <c r="N2221" s="51">
        <f t="shared" si="213"/>
        <v>10.053988325321736</v>
      </c>
      <c r="O2221" s="51">
        <f t="shared" si="214"/>
        <v>21.699572041522842</v>
      </c>
      <c r="Q2221" s="12">
        <v>41368</v>
      </c>
      <c r="R2221" s="5">
        <v>4720</v>
      </c>
      <c r="S2221" s="5">
        <v>4935</v>
      </c>
      <c r="T2221" s="5">
        <v>4670</v>
      </c>
      <c r="U2221" s="5">
        <v>4925</v>
      </c>
      <c r="V2221" s="5">
        <v>14739000</v>
      </c>
      <c r="W2221" s="3">
        <v>4925</v>
      </c>
      <c r="X2221" s="19">
        <f t="shared" si="215"/>
        <v>2.7411167512690358</v>
      </c>
      <c r="AF2221" s="51">
        <f t="shared" si="217"/>
        <v>20.602023680936941</v>
      </c>
      <c r="AG2221" s="51">
        <f t="shared" si="216"/>
        <v>56.478069397530938</v>
      </c>
    </row>
    <row r="2222" spans="1:33">
      <c r="A2222" s="12">
        <v>41369</v>
      </c>
      <c r="B2222" s="14">
        <v>12880.82</v>
      </c>
      <c r="C2222" s="14">
        <v>13225.62</v>
      </c>
      <c r="D2222" s="14">
        <v>12831.1</v>
      </c>
      <c r="E2222" s="15">
        <v>12833.64</v>
      </c>
      <c r="F2222" s="19">
        <f t="shared" si="212"/>
        <v>1.5513914992161113</v>
      </c>
      <c r="G2222" s="19"/>
      <c r="H2222" s="19"/>
      <c r="I2222" s="19"/>
      <c r="J2222" s="19"/>
      <c r="K2222" s="19"/>
      <c r="L2222" s="19"/>
      <c r="M2222" s="19"/>
      <c r="N2222" s="51">
        <f t="shared" si="213"/>
        <v>3.7540595139757231</v>
      </c>
      <c r="O2222" s="51">
        <f t="shared" si="214"/>
        <v>5.8344717013727339</v>
      </c>
      <c r="Q2222" s="12">
        <v>41369</v>
      </c>
      <c r="R2222" s="5">
        <v>5100</v>
      </c>
      <c r="S2222" s="5">
        <v>5140</v>
      </c>
      <c r="T2222" s="5">
        <v>5060</v>
      </c>
      <c r="U2222" s="5">
        <v>5090</v>
      </c>
      <c r="V2222" s="5">
        <v>22373800</v>
      </c>
      <c r="W2222" s="3">
        <v>5090</v>
      </c>
      <c r="X2222" s="19">
        <f t="shared" si="215"/>
        <v>3.2416502946954813</v>
      </c>
      <c r="AF2222" s="51">
        <f t="shared" si="217"/>
        <v>34.072665869599959</v>
      </c>
      <c r="AG2222" s="51">
        <f t="shared" si="216"/>
        <v>110.46079194064819</v>
      </c>
    </row>
    <row r="2223" spans="1:33">
      <c r="A2223" s="12">
        <v>41372</v>
      </c>
      <c r="B2223" s="14">
        <v>13082.61</v>
      </c>
      <c r="C2223" s="14">
        <v>13225.22</v>
      </c>
      <c r="D2223" s="14">
        <v>13080.29</v>
      </c>
      <c r="E2223" s="15">
        <v>13192.59</v>
      </c>
      <c r="F2223" s="19">
        <f t="shared" si="212"/>
        <v>2.7208455655788644</v>
      </c>
      <c r="G2223" s="19"/>
      <c r="H2223" s="19"/>
      <c r="I2223" s="19"/>
      <c r="J2223" s="19"/>
      <c r="K2223" s="19"/>
      <c r="L2223" s="19"/>
      <c r="M2223" s="19"/>
      <c r="N2223" s="51">
        <f t="shared" si="213"/>
        <v>20.204340457409703</v>
      </c>
      <c r="O2223" s="51">
        <f t="shared" si="214"/>
        <v>55.029162607557979</v>
      </c>
      <c r="Q2223" s="12">
        <v>41372</v>
      </c>
      <c r="R2223" s="5">
        <v>5220</v>
      </c>
      <c r="S2223" s="5">
        <v>5300</v>
      </c>
      <c r="T2223" s="5">
        <v>5190</v>
      </c>
      <c r="U2223" s="5">
        <v>5300</v>
      </c>
      <c r="V2223" s="5">
        <v>23842800</v>
      </c>
      <c r="W2223" s="3">
        <v>5300</v>
      </c>
      <c r="X2223" s="19">
        <f t="shared" si="215"/>
        <v>3.9622641509433962</v>
      </c>
      <c r="AF2223" s="51">
        <f t="shared" si="217"/>
        <v>62.218327196198267</v>
      </c>
      <c r="AG2223" s="51">
        <f t="shared" si="216"/>
        <v>246.54210930945496</v>
      </c>
    </row>
    <row r="2224" spans="1:33">
      <c r="A2224" s="12">
        <v>41373</v>
      </c>
      <c r="B2224" s="14">
        <v>13309.13</v>
      </c>
      <c r="C2224" s="14">
        <v>13331.39</v>
      </c>
      <c r="D2224" s="14">
        <v>13151.73</v>
      </c>
      <c r="E2224" s="15">
        <v>13192.35</v>
      </c>
      <c r="F2224" s="19">
        <f t="shared" si="212"/>
        <v>-1.8192361482206104E-3</v>
      </c>
      <c r="G2224" s="19"/>
      <c r="H2224" s="19"/>
      <c r="I2224" s="19"/>
      <c r="J2224" s="19"/>
      <c r="K2224" s="19"/>
      <c r="L2224" s="19"/>
      <c r="M2224" s="19"/>
      <c r="N2224" s="51">
        <f t="shared" si="213"/>
        <v>9.0123600031343481E-10</v>
      </c>
      <c r="O2224" s="51">
        <f t="shared" si="214"/>
        <v>8.7053193713466802E-13</v>
      </c>
      <c r="Q2224" s="12">
        <v>41373</v>
      </c>
      <c r="R2224" s="5">
        <v>5390</v>
      </c>
      <c r="S2224" s="5">
        <v>5390</v>
      </c>
      <c r="T2224" s="5">
        <v>5200</v>
      </c>
      <c r="U2224" s="5">
        <v>5270</v>
      </c>
      <c r="V2224" s="5">
        <v>16660500</v>
      </c>
      <c r="W2224" s="3">
        <v>5270</v>
      </c>
      <c r="X2224" s="19">
        <f t="shared" si="215"/>
        <v>-0.56925996204933582</v>
      </c>
      <c r="AF2224" s="51">
        <f t="shared" si="217"/>
        <v>-0.18421239841789758</v>
      </c>
      <c r="AG2224" s="51">
        <f t="shared" si="216"/>
        <v>0.10481541126580096</v>
      </c>
    </row>
    <row r="2225" spans="1:33">
      <c r="A2225" s="12">
        <v>41374</v>
      </c>
      <c r="B2225" s="14">
        <v>13177.31</v>
      </c>
      <c r="C2225" s="14">
        <v>13325.15</v>
      </c>
      <c r="D2225" s="14">
        <v>13177.31</v>
      </c>
      <c r="E2225" s="15">
        <v>13288.13</v>
      </c>
      <c r="F2225" s="19">
        <f t="shared" si="212"/>
        <v>0.72079367074222522</v>
      </c>
      <c r="G2225" s="19"/>
      <c r="H2225" s="19"/>
      <c r="I2225" s="19"/>
      <c r="J2225" s="19"/>
      <c r="K2225" s="19"/>
      <c r="L2225" s="19"/>
      <c r="M2225" s="19"/>
      <c r="N2225" s="51">
        <f t="shared" si="213"/>
        <v>0.37884152023411605</v>
      </c>
      <c r="O2225" s="51">
        <f t="shared" si="214"/>
        <v>0.27412170701707245</v>
      </c>
      <c r="Q2225" s="12">
        <v>41374</v>
      </c>
      <c r="R2225" s="5">
        <v>5280</v>
      </c>
      <c r="S2225" s="5">
        <v>5370</v>
      </c>
      <c r="T2225" s="5">
        <v>5270</v>
      </c>
      <c r="U2225" s="5">
        <v>5330</v>
      </c>
      <c r="V2225" s="5">
        <v>13510500</v>
      </c>
      <c r="W2225" s="3">
        <v>5330</v>
      </c>
      <c r="X2225" s="19">
        <f t="shared" si="215"/>
        <v>1.125703564727955</v>
      </c>
      <c r="AF2225" s="51">
        <f t="shared" si="217"/>
        <v>1.4275194523055001</v>
      </c>
      <c r="AG2225" s="51">
        <f t="shared" si="216"/>
        <v>1.6073460226821761</v>
      </c>
    </row>
    <row r="2226" spans="1:33">
      <c r="A2226" s="12">
        <v>41375</v>
      </c>
      <c r="B2226" s="14">
        <v>13444.95</v>
      </c>
      <c r="C2226" s="14">
        <v>13549.16</v>
      </c>
      <c r="D2226" s="14">
        <v>13384.11</v>
      </c>
      <c r="E2226" s="15">
        <v>13549.16</v>
      </c>
      <c r="F2226" s="19">
        <f t="shared" si="212"/>
        <v>1.9265400954745584</v>
      </c>
      <c r="G2226" s="19"/>
      <c r="H2226" s="19"/>
      <c r="I2226" s="19"/>
      <c r="J2226" s="19"/>
      <c r="K2226" s="19"/>
      <c r="L2226" s="19"/>
      <c r="M2226" s="19"/>
      <c r="N2226" s="51">
        <f t="shared" si="213"/>
        <v>7.1815196497504079</v>
      </c>
      <c r="O2226" s="51">
        <f t="shared" si="214"/>
        <v>13.855487285449682</v>
      </c>
      <c r="Q2226" s="12">
        <v>41375</v>
      </c>
      <c r="R2226" s="5">
        <v>5430</v>
      </c>
      <c r="S2226" s="5">
        <v>5670</v>
      </c>
      <c r="T2226" s="5">
        <v>5430</v>
      </c>
      <c r="U2226" s="5">
        <v>5640</v>
      </c>
      <c r="V2226" s="5">
        <v>27685800</v>
      </c>
      <c r="W2226" s="3">
        <v>5640</v>
      </c>
      <c r="X2226" s="19">
        <f t="shared" si="215"/>
        <v>5.4964539007092199</v>
      </c>
      <c r="AF2226" s="51">
        <f t="shared" si="217"/>
        <v>166.0776714301268</v>
      </c>
      <c r="AG2226" s="51">
        <f t="shared" si="216"/>
        <v>912.88274018025322</v>
      </c>
    </row>
    <row r="2227" spans="1:33">
      <c r="A2227" s="12">
        <v>41376</v>
      </c>
      <c r="B2227" s="14">
        <v>13568.25</v>
      </c>
      <c r="C2227" s="14">
        <v>13568.25</v>
      </c>
      <c r="D2227" s="14">
        <v>13402.86</v>
      </c>
      <c r="E2227" s="15">
        <v>13485.14</v>
      </c>
      <c r="F2227" s="19">
        <f t="shared" si="212"/>
        <v>-0.47474479315750845</v>
      </c>
      <c r="G2227" s="19"/>
      <c r="H2227" s="19"/>
      <c r="I2227" s="19"/>
      <c r="J2227" s="19"/>
      <c r="K2227" s="19"/>
      <c r="L2227" s="19"/>
      <c r="M2227" s="19"/>
      <c r="N2227" s="51">
        <f t="shared" si="213"/>
        <v>-0.10512706616231719</v>
      </c>
      <c r="O2227" s="51">
        <f t="shared" si="214"/>
        <v>4.9615730812376808E-2</v>
      </c>
      <c r="Q2227" s="12">
        <v>41376</v>
      </c>
      <c r="R2227" s="5">
        <v>5650</v>
      </c>
      <c r="S2227" s="5">
        <v>5660</v>
      </c>
      <c r="T2227" s="5">
        <v>5580</v>
      </c>
      <c r="U2227" s="5">
        <v>5660</v>
      </c>
      <c r="V2227" s="5">
        <v>12967500</v>
      </c>
      <c r="W2227" s="3">
        <v>5660</v>
      </c>
      <c r="X2227" s="19">
        <f t="shared" si="215"/>
        <v>0.35335689045936397</v>
      </c>
      <c r="AF2227" s="51">
        <f t="shared" si="217"/>
        <v>4.4220915823830795E-2</v>
      </c>
      <c r="AG2227" s="51">
        <f t="shared" si="216"/>
        <v>1.5637607570719563E-2</v>
      </c>
    </row>
    <row r="2228" spans="1:33">
      <c r="A2228" s="12">
        <v>41379</v>
      </c>
      <c r="B2228" s="14">
        <v>13345.86</v>
      </c>
      <c r="C2228" s="14">
        <v>13408.29</v>
      </c>
      <c r="D2228" s="14">
        <v>13257.86</v>
      </c>
      <c r="E2228" s="15">
        <v>13275.66</v>
      </c>
      <c r="F2228" s="19">
        <f t="shared" si="212"/>
        <v>-1.5779253159541564</v>
      </c>
      <c r="G2228" s="19"/>
      <c r="H2228" s="19"/>
      <c r="I2228" s="19"/>
      <c r="J2228" s="19"/>
      <c r="K2228" s="19"/>
      <c r="L2228" s="19"/>
      <c r="M2228" s="19"/>
      <c r="N2228" s="51">
        <f t="shared" si="213"/>
        <v>-3.908027436498148</v>
      </c>
      <c r="O2228" s="51">
        <f t="shared" si="214"/>
        <v>6.1556909172297711</v>
      </c>
      <c r="Q2228" s="12">
        <v>41379</v>
      </c>
      <c r="R2228" s="5">
        <v>5560</v>
      </c>
      <c r="S2228" s="5">
        <v>5620</v>
      </c>
      <c r="T2228" s="5">
        <v>5510</v>
      </c>
      <c r="U2228" s="5">
        <v>5540</v>
      </c>
      <c r="V2228" s="5">
        <v>14276700</v>
      </c>
      <c r="W2228" s="3">
        <v>5540</v>
      </c>
      <c r="X2228" s="19">
        <f t="shared" si="215"/>
        <v>-2.1660649819494582</v>
      </c>
      <c r="AF2228" s="51">
        <f t="shared" si="217"/>
        <v>-10.1590559981654</v>
      </c>
      <c r="AG2228" s="51">
        <f t="shared" si="216"/>
        <v>22.002454874908768</v>
      </c>
    </row>
    <row r="2229" spans="1:33">
      <c r="A2229" s="12">
        <v>41380</v>
      </c>
      <c r="B2229" s="14">
        <v>13023.91</v>
      </c>
      <c r="C2229" s="14">
        <v>13312.23</v>
      </c>
      <c r="D2229" s="14">
        <v>13004.46</v>
      </c>
      <c r="E2229" s="15">
        <v>13221.44</v>
      </c>
      <c r="F2229" s="19">
        <f t="shared" si="212"/>
        <v>-0.41009148776532162</v>
      </c>
      <c r="G2229" s="19"/>
      <c r="H2229" s="19"/>
      <c r="I2229" s="19"/>
      <c r="J2229" s="19"/>
      <c r="K2229" s="19"/>
      <c r="L2229" s="19"/>
      <c r="M2229" s="19"/>
      <c r="N2229" s="51">
        <f t="shared" si="213"/>
        <v>-6.7571482629022045E-2</v>
      </c>
      <c r="O2229" s="51">
        <f t="shared" si="214"/>
        <v>2.7522291957314073E-2</v>
      </c>
      <c r="Q2229" s="12">
        <v>41380</v>
      </c>
      <c r="R2229" s="5">
        <v>5400</v>
      </c>
      <c r="S2229" s="5">
        <v>5530</v>
      </c>
      <c r="T2229" s="5">
        <v>5380</v>
      </c>
      <c r="U2229" s="5">
        <v>5450</v>
      </c>
      <c r="V2229" s="5">
        <v>16290800</v>
      </c>
      <c r="W2229" s="3">
        <v>5450</v>
      </c>
      <c r="X2229" s="19">
        <f t="shared" si="215"/>
        <v>-1.6513761467889909</v>
      </c>
      <c r="AF2229" s="51">
        <f t="shared" si="217"/>
        <v>-4.5011835228693853</v>
      </c>
      <c r="AG2229" s="51">
        <f t="shared" si="216"/>
        <v>7.4319416951475628</v>
      </c>
    </row>
    <row r="2230" spans="1:33">
      <c r="A2230" s="12">
        <v>41381</v>
      </c>
      <c r="B2230" s="14">
        <v>13330.5</v>
      </c>
      <c r="C2230" s="14">
        <v>13397.5</v>
      </c>
      <c r="D2230" s="14">
        <v>13318.69</v>
      </c>
      <c r="E2230" s="15">
        <v>13382.89</v>
      </c>
      <c r="F2230" s="19">
        <f t="shared" si="212"/>
        <v>1.2063911457091772</v>
      </c>
      <c r="G2230" s="19"/>
      <c r="H2230" s="19"/>
      <c r="I2230" s="19"/>
      <c r="J2230" s="19"/>
      <c r="K2230" s="19"/>
      <c r="L2230" s="19"/>
      <c r="M2230" s="19"/>
      <c r="N2230" s="51">
        <f t="shared" si="213"/>
        <v>1.7679455819275036</v>
      </c>
      <c r="O2230" s="51">
        <f t="shared" si="214"/>
        <v>2.1377579203742592</v>
      </c>
      <c r="Q2230" s="12">
        <v>41381</v>
      </c>
      <c r="R2230" s="5">
        <v>5550</v>
      </c>
      <c r="S2230" s="5">
        <v>5580</v>
      </c>
      <c r="T2230" s="5">
        <v>5490</v>
      </c>
      <c r="U2230" s="5">
        <v>5550</v>
      </c>
      <c r="V2230" s="5">
        <v>10185300</v>
      </c>
      <c r="W2230" s="3">
        <v>5550</v>
      </c>
      <c r="X2230" s="19">
        <f t="shared" si="215"/>
        <v>1.8018018018018018</v>
      </c>
      <c r="AF2230" s="51">
        <f t="shared" si="217"/>
        <v>5.8521396460572861</v>
      </c>
      <c r="AG2230" s="51">
        <f t="shared" si="216"/>
        <v>10.545962948516143</v>
      </c>
    </row>
    <row r="2231" spans="1:33">
      <c r="A2231" s="12">
        <v>41382</v>
      </c>
      <c r="B2231" s="14">
        <v>13272.22</v>
      </c>
      <c r="C2231" s="14">
        <v>13377.74</v>
      </c>
      <c r="D2231" s="14">
        <v>13200.85</v>
      </c>
      <c r="E2231" s="15">
        <v>13220.07</v>
      </c>
      <c r="F2231" s="19">
        <f t="shared" si="212"/>
        <v>-1.2316122380592516</v>
      </c>
      <c r="G2231" s="19"/>
      <c r="H2231" s="19"/>
      <c r="I2231" s="19"/>
      <c r="J2231" s="19"/>
      <c r="K2231" s="19"/>
      <c r="L2231" s="19"/>
      <c r="M2231" s="19"/>
      <c r="N2231" s="51">
        <f t="shared" si="213"/>
        <v>-1.8555485009599453</v>
      </c>
      <c r="O2231" s="51">
        <f t="shared" si="214"/>
        <v>2.2801482290671271</v>
      </c>
      <c r="Q2231" s="12">
        <v>41382</v>
      </c>
      <c r="R2231" s="5">
        <v>5490</v>
      </c>
      <c r="S2231" s="5">
        <v>5500</v>
      </c>
      <c r="T2231" s="5">
        <v>5430</v>
      </c>
      <c r="U2231" s="5">
        <v>5430</v>
      </c>
      <c r="V2231" s="5">
        <v>12174000</v>
      </c>
      <c r="W2231" s="3">
        <v>5430</v>
      </c>
      <c r="X2231" s="19">
        <f t="shared" si="215"/>
        <v>-2.2099447513812152</v>
      </c>
      <c r="AF2231" s="51">
        <f t="shared" si="217"/>
        <v>-10.789128319495585</v>
      </c>
      <c r="AG2231" s="51">
        <f t="shared" si="216"/>
        <v>23.840488197314169</v>
      </c>
    </row>
    <row r="2232" spans="1:33">
      <c r="A2232" s="12">
        <v>41383</v>
      </c>
      <c r="B2232" s="14">
        <v>13268.43</v>
      </c>
      <c r="C2232" s="14">
        <v>13338.75</v>
      </c>
      <c r="D2232" s="14">
        <v>13186.89</v>
      </c>
      <c r="E2232" s="15">
        <v>13316.48</v>
      </c>
      <c r="F2232" s="19">
        <f t="shared" si="212"/>
        <v>0.72399012351612335</v>
      </c>
      <c r="G2232" s="19"/>
      <c r="H2232" s="19"/>
      <c r="I2232" s="19"/>
      <c r="J2232" s="19"/>
      <c r="K2232" s="19"/>
      <c r="L2232" s="19"/>
      <c r="M2232" s="19"/>
      <c r="N2232" s="51">
        <f t="shared" si="213"/>
        <v>0.38388439717220502</v>
      </c>
      <c r="O2232" s="51">
        <f t="shared" si="214"/>
        <v>0.27899769439857425</v>
      </c>
      <c r="Q2232" s="12">
        <v>41383</v>
      </c>
      <c r="R2232" s="5">
        <v>5440</v>
      </c>
      <c r="S2232" s="5">
        <v>5490</v>
      </c>
      <c r="T2232" s="5">
        <v>5350</v>
      </c>
      <c r="U2232" s="5">
        <v>5480</v>
      </c>
      <c r="V2232" s="5">
        <v>11467700</v>
      </c>
      <c r="W2232" s="3">
        <v>5480</v>
      </c>
      <c r="X2232" s="19">
        <f t="shared" si="215"/>
        <v>0.91240875912408748</v>
      </c>
      <c r="AF2232" s="51">
        <f t="shared" si="217"/>
        <v>0.76023994702927178</v>
      </c>
      <c r="AG2232" s="51">
        <f t="shared" si="216"/>
        <v>0.6938531772559926</v>
      </c>
    </row>
    <row r="2233" spans="1:33">
      <c r="A2233" s="12">
        <v>41386</v>
      </c>
      <c r="B2233" s="14">
        <v>13537.17</v>
      </c>
      <c r="C2233" s="14">
        <v>13611.58</v>
      </c>
      <c r="D2233" s="14">
        <v>13529.44</v>
      </c>
      <c r="E2233" s="15">
        <v>13568.37</v>
      </c>
      <c r="F2233" s="19">
        <f t="shared" si="212"/>
        <v>1.85644996414456</v>
      </c>
      <c r="G2233" s="19"/>
      <c r="H2233" s="19"/>
      <c r="I2233" s="19"/>
      <c r="J2233" s="19"/>
      <c r="K2233" s="19"/>
      <c r="L2233" s="19"/>
      <c r="M2233" s="19"/>
      <c r="N2233" s="51">
        <f t="shared" si="213"/>
        <v>6.4269208463300558</v>
      </c>
      <c r="O2233" s="51">
        <f t="shared" si="214"/>
        <v>11.949157024576756</v>
      </c>
      <c r="Q2233" s="12">
        <v>41386</v>
      </c>
      <c r="R2233" s="5">
        <v>5600</v>
      </c>
      <c r="S2233" s="5">
        <v>5670</v>
      </c>
      <c r="T2233" s="5">
        <v>5540</v>
      </c>
      <c r="U2233" s="5">
        <v>5550</v>
      </c>
      <c r="V2233" s="5">
        <v>14792300</v>
      </c>
      <c r="W2233" s="3">
        <v>5550</v>
      </c>
      <c r="X2233" s="19">
        <f t="shared" si="215"/>
        <v>1.2612612612612613</v>
      </c>
      <c r="AF2233" s="51">
        <f t="shared" si="217"/>
        <v>2.0076674435748867</v>
      </c>
      <c r="AG2233" s="51">
        <f t="shared" si="216"/>
        <v>2.5327308209089647</v>
      </c>
    </row>
    <row r="2234" spans="1:33">
      <c r="A2234" s="12">
        <v>41387</v>
      </c>
      <c r="B2234" s="14">
        <v>13545.6</v>
      </c>
      <c r="C2234" s="14">
        <v>13585.35</v>
      </c>
      <c r="D2234" s="14">
        <v>13505.53</v>
      </c>
      <c r="E2234" s="15">
        <v>13529.65</v>
      </c>
      <c r="F2234" s="19">
        <f t="shared" si="212"/>
        <v>-0.28618626498099481</v>
      </c>
      <c r="G2234" s="19"/>
      <c r="H2234" s="19"/>
      <c r="I2234" s="19"/>
      <c r="J2234" s="19"/>
      <c r="K2234" s="19"/>
      <c r="L2234" s="19"/>
      <c r="M2234" s="19"/>
      <c r="N2234" s="51">
        <f t="shared" si="213"/>
        <v>-2.2761694185122243E-2</v>
      </c>
      <c r="O2234" s="51">
        <f t="shared" si="214"/>
        <v>6.4506891169072008E-3</v>
      </c>
      <c r="Q2234" s="12">
        <v>41387</v>
      </c>
      <c r="R2234" s="5">
        <v>5560</v>
      </c>
      <c r="S2234" s="5">
        <v>5600</v>
      </c>
      <c r="T2234" s="5">
        <v>5500</v>
      </c>
      <c r="U2234" s="5">
        <v>5510</v>
      </c>
      <c r="V2234" s="5">
        <v>8213700</v>
      </c>
      <c r="W2234" s="3">
        <v>5510</v>
      </c>
      <c r="X2234" s="19">
        <f t="shared" si="215"/>
        <v>-0.72595281306715065</v>
      </c>
      <c r="AF2234" s="51">
        <f t="shared" si="217"/>
        <v>-0.38215932945308467</v>
      </c>
      <c r="AG2234" s="51">
        <f t="shared" si="216"/>
        <v>0.27732729884615615</v>
      </c>
    </row>
    <row r="2235" spans="1:33">
      <c r="A2235" s="12">
        <v>41388</v>
      </c>
      <c r="B2235" s="14">
        <v>13687.28</v>
      </c>
      <c r="C2235" s="14">
        <v>13843.46</v>
      </c>
      <c r="D2235" s="14">
        <v>13686.78</v>
      </c>
      <c r="E2235" s="15">
        <v>13843.46</v>
      </c>
      <c r="F2235" s="19">
        <f t="shared" si="212"/>
        <v>2.2668465831518962</v>
      </c>
      <c r="G2235" s="19"/>
      <c r="H2235" s="19"/>
      <c r="I2235" s="19"/>
      <c r="J2235" s="19"/>
      <c r="K2235" s="19"/>
      <c r="L2235" s="19"/>
      <c r="M2235" s="19"/>
      <c r="N2235" s="51">
        <f t="shared" si="213"/>
        <v>11.69139126430936</v>
      </c>
      <c r="O2235" s="51">
        <f t="shared" si="214"/>
        <v>26.535152820553449</v>
      </c>
      <c r="Q2235" s="12">
        <v>41388</v>
      </c>
      <c r="R2235" s="5">
        <v>5590</v>
      </c>
      <c r="S2235" s="5">
        <v>5620</v>
      </c>
      <c r="T2235" s="5">
        <v>5540</v>
      </c>
      <c r="U2235" s="5">
        <v>5620</v>
      </c>
      <c r="V2235" s="5">
        <v>9281600</v>
      </c>
      <c r="W2235" s="3">
        <v>5620</v>
      </c>
      <c r="X2235" s="19">
        <f t="shared" si="215"/>
        <v>1.9572953736654803</v>
      </c>
      <c r="AF2235" s="51">
        <f t="shared" si="217"/>
        <v>7.5014869397322528</v>
      </c>
      <c r="AG2235" s="51">
        <f t="shared" si="216"/>
        <v>14.684634564105437</v>
      </c>
    </row>
    <row r="2236" spans="1:33">
      <c r="A2236" s="12">
        <v>41389</v>
      </c>
      <c r="B2236" s="14">
        <v>13887.53</v>
      </c>
      <c r="C2236" s="14">
        <v>13974.26</v>
      </c>
      <c r="D2236" s="14">
        <v>13827.96</v>
      </c>
      <c r="E2236" s="15">
        <v>13926.08</v>
      </c>
      <c r="F2236" s="19">
        <f t="shared" si="212"/>
        <v>0.59327535099612239</v>
      </c>
      <c r="G2236" s="19"/>
      <c r="H2236" s="19"/>
      <c r="I2236" s="19"/>
      <c r="J2236" s="19"/>
      <c r="K2236" s="19"/>
      <c r="L2236" s="19"/>
      <c r="M2236" s="19"/>
      <c r="N2236" s="51">
        <f t="shared" si="213"/>
        <v>0.21177323376096438</v>
      </c>
      <c r="O2236" s="51">
        <f t="shared" si="214"/>
        <v>0.12622966347899794</v>
      </c>
      <c r="Q2236" s="12">
        <v>41389</v>
      </c>
      <c r="R2236" s="5">
        <v>5640</v>
      </c>
      <c r="S2236" s="5">
        <v>5750</v>
      </c>
      <c r="T2236" s="5">
        <v>5630</v>
      </c>
      <c r="U2236" s="5">
        <v>5730</v>
      </c>
      <c r="V2236" s="5">
        <v>13742600</v>
      </c>
      <c r="W2236" s="3">
        <v>5730</v>
      </c>
      <c r="X2236" s="19">
        <f t="shared" si="215"/>
        <v>1.9197207678883073</v>
      </c>
      <c r="AF2236" s="51">
        <f t="shared" si="217"/>
        <v>7.0777615459064904</v>
      </c>
      <c r="AG2236" s="51">
        <f t="shared" si="216"/>
        <v>13.589221238484562</v>
      </c>
    </row>
    <row r="2237" spans="1:33">
      <c r="A2237" s="12">
        <v>41390</v>
      </c>
      <c r="B2237" s="14">
        <v>13978.98</v>
      </c>
      <c r="C2237" s="14">
        <v>13983.87</v>
      </c>
      <c r="D2237" s="14">
        <v>13852.2</v>
      </c>
      <c r="E2237" s="15">
        <v>13884.13</v>
      </c>
      <c r="F2237" s="19">
        <f t="shared" si="212"/>
        <v>-0.30214352645791082</v>
      </c>
      <c r="G2237" s="19"/>
      <c r="H2237" s="19"/>
      <c r="I2237" s="19"/>
      <c r="J2237" s="19"/>
      <c r="K2237" s="19"/>
      <c r="L2237" s="19"/>
      <c r="M2237" s="19"/>
      <c r="N2237" s="51">
        <f t="shared" si="213"/>
        <v>-2.682712723836142E-2</v>
      </c>
      <c r="O2237" s="51">
        <f t="shared" si="214"/>
        <v>8.0309247907187371E-3</v>
      </c>
      <c r="Q2237" s="12">
        <v>41390</v>
      </c>
      <c r="R2237" s="5">
        <v>5760</v>
      </c>
      <c r="S2237" s="5">
        <v>5790</v>
      </c>
      <c r="T2237" s="5">
        <v>5670</v>
      </c>
      <c r="U2237" s="5">
        <v>5710</v>
      </c>
      <c r="V2237" s="5">
        <v>10598700</v>
      </c>
      <c r="W2237" s="3">
        <v>5710</v>
      </c>
      <c r="X2237" s="19">
        <f t="shared" si="215"/>
        <v>-0.35026269702276708</v>
      </c>
      <c r="AF2237" s="51">
        <f t="shared" si="217"/>
        <v>-4.2873125508523721E-2</v>
      </c>
      <c r="AG2237" s="51">
        <f t="shared" si="216"/>
        <v>1.5005375243685224E-2</v>
      </c>
    </row>
    <row r="2238" spans="1:33">
      <c r="A2238" s="12">
        <v>41394</v>
      </c>
      <c r="B2238" s="14">
        <v>13854.82</v>
      </c>
      <c r="C2238" s="14">
        <v>13897.06</v>
      </c>
      <c r="D2238" s="14">
        <v>13778.75</v>
      </c>
      <c r="E2238" s="15">
        <v>13860.86</v>
      </c>
      <c r="F2238" s="19">
        <f t="shared" si="212"/>
        <v>-0.16788280092287647</v>
      </c>
      <c r="G2238" s="19"/>
      <c r="H2238" s="19"/>
      <c r="I2238" s="19"/>
      <c r="J2238" s="19"/>
      <c r="K2238" s="19"/>
      <c r="L2238" s="19"/>
      <c r="M2238" s="19"/>
      <c r="N2238" s="51">
        <f t="shared" si="213"/>
        <v>-4.5001039447333949E-3</v>
      </c>
      <c r="O2238" s="51">
        <f t="shared" si="214"/>
        <v>7.4295651228588366E-4</v>
      </c>
      <c r="Q2238" s="12">
        <v>41394</v>
      </c>
      <c r="R2238" s="5">
        <v>5710</v>
      </c>
      <c r="S2238" s="5">
        <v>5720</v>
      </c>
      <c r="T2238" s="5">
        <v>5640</v>
      </c>
      <c r="U2238" s="5">
        <v>5640</v>
      </c>
      <c r="V2238" s="5">
        <v>9367800</v>
      </c>
      <c r="W2238" s="3">
        <v>5640</v>
      </c>
      <c r="X2238" s="19">
        <f t="shared" si="215"/>
        <v>-1.2411347517730498</v>
      </c>
      <c r="AF2238" s="51">
        <f t="shared" si="217"/>
        <v>-1.9106258821363373</v>
      </c>
      <c r="AG2238" s="51">
        <f t="shared" si="216"/>
        <v>2.3708325186361314</v>
      </c>
    </row>
    <row r="2239" spans="1:33">
      <c r="A2239" s="12">
        <v>41395</v>
      </c>
      <c r="B2239" s="14">
        <v>13837.72</v>
      </c>
      <c r="C2239" s="14">
        <v>13844.82</v>
      </c>
      <c r="D2239" s="5">
        <v>13782</v>
      </c>
      <c r="E2239" s="15">
        <v>13799.35</v>
      </c>
      <c r="F2239" s="19">
        <f t="shared" si="212"/>
        <v>-0.4457456329464809</v>
      </c>
      <c r="G2239" s="19"/>
      <c r="H2239" s="19"/>
      <c r="I2239" s="19"/>
      <c r="J2239" s="19"/>
      <c r="K2239" s="19"/>
      <c r="L2239" s="19"/>
      <c r="M2239" s="19"/>
      <c r="N2239" s="51">
        <f t="shared" si="213"/>
        <v>-8.6915033338995709E-2</v>
      </c>
      <c r="O2239" s="51">
        <f t="shared" si="214"/>
        <v>3.8499923638621474E-2</v>
      </c>
      <c r="Q2239" s="12">
        <v>41395</v>
      </c>
      <c r="R2239" s="5">
        <v>5640</v>
      </c>
      <c r="S2239" s="5">
        <v>5650</v>
      </c>
      <c r="T2239" s="5">
        <v>5540</v>
      </c>
      <c r="U2239" s="5">
        <v>5550</v>
      </c>
      <c r="V2239" s="5">
        <v>7839700</v>
      </c>
      <c r="W2239" s="3">
        <v>5550</v>
      </c>
      <c r="X2239" s="19">
        <f t="shared" si="215"/>
        <v>-1.6216216216216217</v>
      </c>
      <c r="AF2239" s="51">
        <f t="shared" si="217"/>
        <v>-4.2621958361523289</v>
      </c>
      <c r="AG2239" s="51">
        <f t="shared" si="216"/>
        <v>6.9105275170174627</v>
      </c>
    </row>
    <row r="2240" spans="1:33">
      <c r="A2240" s="12">
        <v>41396</v>
      </c>
      <c r="B2240" s="14">
        <v>13727.25</v>
      </c>
      <c r="C2240" s="14">
        <v>13780.48</v>
      </c>
      <c r="D2240" s="14">
        <v>13637.96</v>
      </c>
      <c r="E2240" s="15">
        <v>13694.04</v>
      </c>
      <c r="F2240" s="19">
        <f t="shared" si="212"/>
        <v>-0.76902068345060681</v>
      </c>
      <c r="G2240" s="19"/>
      <c r="H2240" s="19"/>
      <c r="I2240" s="19"/>
      <c r="J2240" s="19"/>
      <c r="K2240" s="19"/>
      <c r="L2240" s="19"/>
      <c r="M2240" s="19"/>
      <c r="N2240" s="51">
        <f t="shared" si="213"/>
        <v>-0.44986979500336766</v>
      </c>
      <c r="O2240" s="51">
        <f t="shared" si="214"/>
        <v>0.34470621457031742</v>
      </c>
      <c r="Q2240" s="12">
        <v>41396</v>
      </c>
      <c r="R2240" s="5">
        <v>5460</v>
      </c>
      <c r="S2240" s="5">
        <v>5510</v>
      </c>
      <c r="T2240" s="5">
        <v>5460</v>
      </c>
      <c r="U2240" s="5">
        <v>5490</v>
      </c>
      <c r="V2240" s="5">
        <v>7928500</v>
      </c>
      <c r="W2240" s="3">
        <v>5490</v>
      </c>
      <c r="X2240" s="19">
        <f t="shared" si="215"/>
        <v>-1.0928961748633881</v>
      </c>
      <c r="AF2240" s="51">
        <f t="shared" si="217"/>
        <v>-1.3044199330457056</v>
      </c>
      <c r="AG2240" s="51">
        <f t="shared" si="216"/>
        <v>1.4252462345126304</v>
      </c>
    </row>
    <row r="2241" spans="1:33">
      <c r="A2241" s="12">
        <v>41401</v>
      </c>
      <c r="B2241" s="14">
        <v>13960.04</v>
      </c>
      <c r="C2241" s="14">
        <v>14196.38</v>
      </c>
      <c r="D2241" s="14">
        <v>13951.81</v>
      </c>
      <c r="E2241" s="15">
        <v>14180.24</v>
      </c>
      <c r="F2241" s="19">
        <f t="shared" si="212"/>
        <v>3.4287148877592966</v>
      </c>
      <c r="G2241" s="19"/>
      <c r="H2241" s="19"/>
      <c r="I2241" s="19"/>
      <c r="J2241" s="19"/>
      <c r="K2241" s="19"/>
      <c r="L2241" s="19"/>
      <c r="M2241" s="19"/>
      <c r="N2241" s="51">
        <f t="shared" si="213"/>
        <v>40.406574151242019</v>
      </c>
      <c r="O2241" s="51">
        <f t="shared" si="214"/>
        <v>138.6551614251627</v>
      </c>
      <c r="Q2241" s="12">
        <v>41401</v>
      </c>
      <c r="R2241" s="5">
        <v>5750</v>
      </c>
      <c r="S2241" s="5">
        <v>5780</v>
      </c>
      <c r="T2241" s="5">
        <v>5700</v>
      </c>
      <c r="U2241" s="5">
        <v>5760</v>
      </c>
      <c r="V2241" s="5">
        <v>11598500</v>
      </c>
      <c r="W2241" s="3">
        <v>5760</v>
      </c>
      <c r="X2241" s="19">
        <f t="shared" si="215"/>
        <v>4.6875</v>
      </c>
      <c r="AF2241" s="51">
        <f t="shared" si="217"/>
        <v>103.01447986438679</v>
      </c>
      <c r="AG2241" s="51">
        <f t="shared" si="216"/>
        <v>482.90796141066886</v>
      </c>
    </row>
    <row r="2242" spans="1:33">
      <c r="A2242" s="12">
        <v>41402</v>
      </c>
      <c r="B2242" s="14">
        <v>14196.2</v>
      </c>
      <c r="C2242" s="14">
        <v>14421.38</v>
      </c>
      <c r="D2242" s="14">
        <v>14186.83</v>
      </c>
      <c r="E2242" s="15">
        <v>14285.69</v>
      </c>
      <c r="F2242" s="19">
        <f t="shared" si="212"/>
        <v>0.73815125485713839</v>
      </c>
      <c r="G2242" s="19"/>
      <c r="H2242" s="19"/>
      <c r="I2242" s="19"/>
      <c r="J2242" s="19"/>
      <c r="K2242" s="19"/>
      <c r="L2242" s="19"/>
      <c r="M2242" s="19"/>
      <c r="N2242" s="51">
        <f t="shared" si="213"/>
        <v>0.40676430184586032</v>
      </c>
      <c r="O2242" s="51">
        <f t="shared" si="214"/>
        <v>0.30138648647512761</v>
      </c>
      <c r="Q2242" s="12">
        <v>41402</v>
      </c>
      <c r="R2242" s="5">
        <v>5750</v>
      </c>
      <c r="S2242" s="5">
        <v>5880</v>
      </c>
      <c r="T2242" s="5">
        <v>5720</v>
      </c>
      <c r="U2242" s="5">
        <v>5840</v>
      </c>
      <c r="V2242" s="5">
        <v>19610800</v>
      </c>
      <c r="W2242" s="3">
        <v>5840</v>
      </c>
      <c r="X2242" s="19">
        <f t="shared" si="215"/>
        <v>1.3698630136986301</v>
      </c>
      <c r="AF2242" s="51">
        <f t="shared" si="217"/>
        <v>2.5720896303784051</v>
      </c>
      <c r="AG2242" s="51">
        <f t="shared" si="216"/>
        <v>3.5240992523997243</v>
      </c>
    </row>
    <row r="2243" spans="1:33">
      <c r="A2243" s="12">
        <v>41403</v>
      </c>
      <c r="B2243" s="14">
        <v>14366.95</v>
      </c>
      <c r="C2243" s="14">
        <v>14409.82</v>
      </c>
      <c r="D2243" s="14">
        <v>14191.48</v>
      </c>
      <c r="E2243" s="15">
        <v>14191.48</v>
      </c>
      <c r="F2243" s="19">
        <f t="shared" si="212"/>
        <v>-0.66384901363353899</v>
      </c>
      <c r="G2243" s="19"/>
      <c r="H2243" s="19"/>
      <c r="I2243" s="19"/>
      <c r="J2243" s="19"/>
      <c r="K2243" s="19"/>
      <c r="L2243" s="19"/>
      <c r="M2243" s="19"/>
      <c r="N2243" s="51">
        <f t="shared" si="213"/>
        <v>-0.28888847648179178</v>
      </c>
      <c r="O2243" s="51">
        <f t="shared" si="214"/>
        <v>0.19097372742149971</v>
      </c>
      <c r="Q2243" s="12">
        <v>41403</v>
      </c>
      <c r="R2243" s="5">
        <v>5920</v>
      </c>
      <c r="S2243" s="5">
        <v>5970</v>
      </c>
      <c r="T2243" s="5">
        <v>5760</v>
      </c>
      <c r="U2243" s="5">
        <v>5760</v>
      </c>
      <c r="V2243" s="5">
        <v>18996900</v>
      </c>
      <c r="W2243" s="3">
        <v>5760</v>
      </c>
      <c r="X2243" s="19">
        <f t="shared" si="215"/>
        <v>-1.3888888888888888</v>
      </c>
      <c r="AF2243" s="51">
        <f t="shared" si="217"/>
        <v>-2.6776343567171428</v>
      </c>
      <c r="AG2243" s="51">
        <f t="shared" si="216"/>
        <v>3.7182195420843409</v>
      </c>
    </row>
    <row r="2244" spans="1:33">
      <c r="A2244" s="12">
        <v>41404</v>
      </c>
      <c r="B2244" s="14">
        <v>14449.24</v>
      </c>
      <c r="C2244" s="14">
        <v>14636.81</v>
      </c>
      <c r="D2244" s="14">
        <v>14426.74</v>
      </c>
      <c r="E2244" s="15">
        <v>14607.54</v>
      </c>
      <c r="F2244" s="19">
        <f t="shared" si="212"/>
        <v>2.8482550792262167</v>
      </c>
      <c r="G2244" s="19"/>
      <c r="H2244" s="19"/>
      <c r="I2244" s="19"/>
      <c r="J2244" s="19"/>
      <c r="K2244" s="19"/>
      <c r="L2244" s="19"/>
      <c r="M2244" s="19"/>
      <c r="N2244" s="51">
        <f t="shared" si="213"/>
        <v>23.174482460670355</v>
      </c>
      <c r="O2244" s="51">
        <f t="shared" si="214"/>
        <v>66.071382188026917</v>
      </c>
      <c r="Q2244" s="12">
        <v>41404</v>
      </c>
      <c r="R2244" s="5">
        <v>6000</v>
      </c>
      <c r="S2244" s="5">
        <v>6050</v>
      </c>
      <c r="T2244" s="5">
        <v>5920</v>
      </c>
      <c r="U2244" s="5">
        <v>6050</v>
      </c>
      <c r="V2244" s="5">
        <v>24750900</v>
      </c>
      <c r="W2244" s="3">
        <v>6050</v>
      </c>
      <c r="X2244" s="19">
        <f t="shared" si="215"/>
        <v>4.7933884297520661</v>
      </c>
      <c r="AF2244" s="51">
        <f t="shared" si="217"/>
        <v>110.15409769560863</v>
      </c>
      <c r="AG2244" s="51">
        <f t="shared" si="216"/>
        <v>528.04087640388582</v>
      </c>
    </row>
    <row r="2245" spans="1:33">
      <c r="A2245" s="12">
        <v>41407</v>
      </c>
      <c r="B2245" s="14">
        <v>14759.5</v>
      </c>
      <c r="C2245" s="14">
        <v>14849.01</v>
      </c>
      <c r="D2245" s="14">
        <v>14727.7</v>
      </c>
      <c r="E2245" s="15">
        <v>14782.21</v>
      </c>
      <c r="F2245" s="19">
        <f t="shared" si="212"/>
        <v>1.181623045539187</v>
      </c>
      <c r="G2245" s="19"/>
      <c r="H2245" s="19"/>
      <c r="I2245" s="19"/>
      <c r="J2245" s="19"/>
      <c r="K2245" s="19"/>
      <c r="L2245" s="19"/>
      <c r="M2245" s="19"/>
      <c r="N2245" s="51">
        <f t="shared" si="213"/>
        <v>1.6615148628624394</v>
      </c>
      <c r="O2245" s="51">
        <f t="shared" si="214"/>
        <v>1.9679118493458438</v>
      </c>
      <c r="Q2245" s="12">
        <v>41407</v>
      </c>
      <c r="R2245" s="5">
        <v>6200</v>
      </c>
      <c r="S2245" s="5">
        <v>6330</v>
      </c>
      <c r="T2245" s="5">
        <v>6190</v>
      </c>
      <c r="U2245" s="5">
        <v>6280</v>
      </c>
      <c r="V2245" s="5">
        <v>17573500</v>
      </c>
      <c r="W2245" s="3">
        <v>6280</v>
      </c>
      <c r="X2245" s="19">
        <f t="shared" si="215"/>
        <v>3.6624203821656049</v>
      </c>
      <c r="AF2245" s="51">
        <f t="shared" si="217"/>
        <v>49.136004713123924</v>
      </c>
      <c r="AG2245" s="51">
        <f t="shared" si="216"/>
        <v>179.96986367124185</v>
      </c>
    </row>
    <row r="2246" spans="1:33">
      <c r="A2246" s="12">
        <v>41408</v>
      </c>
      <c r="B2246" s="14">
        <v>14822.56</v>
      </c>
      <c r="C2246" s="14">
        <v>14839.79</v>
      </c>
      <c r="D2246" s="14">
        <v>14755.08</v>
      </c>
      <c r="E2246" s="15">
        <v>14758.42</v>
      </c>
      <c r="F2246" s="19">
        <f t="shared" si="212"/>
        <v>-0.16119611719953122</v>
      </c>
      <c r="G2246" s="19"/>
      <c r="H2246" s="19"/>
      <c r="I2246" s="19"/>
      <c r="J2246" s="19"/>
      <c r="K2246" s="19"/>
      <c r="L2246" s="19"/>
      <c r="M2246" s="19"/>
      <c r="N2246" s="51">
        <f t="shared" si="213"/>
        <v>-3.9751689775323895E-3</v>
      </c>
      <c r="O2246" s="51">
        <f t="shared" si="214"/>
        <v>6.2971029370091516E-4</v>
      </c>
      <c r="Q2246" s="12">
        <v>41408</v>
      </c>
      <c r="R2246" s="5">
        <v>6300</v>
      </c>
      <c r="S2246" s="5">
        <v>6310</v>
      </c>
      <c r="T2246" s="5">
        <v>6160</v>
      </c>
      <c r="U2246" s="5">
        <v>6210</v>
      </c>
      <c r="V2246" s="5">
        <v>12993900</v>
      </c>
      <c r="W2246" s="3">
        <v>6210</v>
      </c>
      <c r="X2246" s="19">
        <f t="shared" si="215"/>
        <v>-1.1272141706924315</v>
      </c>
      <c r="AF2246" s="51">
        <f t="shared" si="217"/>
        <v>-1.4312310528641967</v>
      </c>
      <c r="AG2246" s="51">
        <f t="shared" si="216"/>
        <v>1.6129206438619006</v>
      </c>
    </row>
    <row r="2247" spans="1:33">
      <c r="A2247" s="12">
        <v>41409</v>
      </c>
      <c r="B2247" s="14">
        <v>14962.34</v>
      </c>
      <c r="C2247" s="14">
        <v>15108.83</v>
      </c>
      <c r="D2247" s="14">
        <v>14956.38</v>
      </c>
      <c r="E2247" s="15">
        <v>15096.03</v>
      </c>
      <c r="F2247" s="19">
        <f t="shared" si="212"/>
        <v>2.2364157993856701</v>
      </c>
      <c r="G2247" s="19"/>
      <c r="H2247" s="19"/>
      <c r="I2247" s="19"/>
      <c r="J2247" s="19"/>
      <c r="K2247" s="19"/>
      <c r="L2247" s="19"/>
      <c r="M2247" s="19"/>
      <c r="N2247" s="51">
        <f t="shared" si="213"/>
        <v>11.227400601384055</v>
      </c>
      <c r="O2247" s="51">
        <f t="shared" si="214"/>
        <v>25.140406280102638</v>
      </c>
      <c r="Q2247" s="12">
        <v>41409</v>
      </c>
      <c r="R2247" s="5">
        <v>6350</v>
      </c>
      <c r="S2247" s="5">
        <v>6440</v>
      </c>
      <c r="T2247" s="5">
        <v>6320</v>
      </c>
      <c r="U2247" s="5">
        <v>6440</v>
      </c>
      <c r="V2247" s="5">
        <v>15501200</v>
      </c>
      <c r="W2247" s="3">
        <v>6440</v>
      </c>
      <c r="X2247" s="19">
        <f t="shared" si="215"/>
        <v>3.5714285714285712</v>
      </c>
      <c r="AF2247" s="51">
        <f t="shared" si="217"/>
        <v>45.564183991501949</v>
      </c>
      <c r="AG2247" s="51">
        <f t="shared" si="216"/>
        <v>162.74143052722238</v>
      </c>
    </row>
    <row r="2248" spans="1:33">
      <c r="A2248" s="12">
        <v>41410</v>
      </c>
      <c r="B2248" s="14">
        <v>15146.05</v>
      </c>
      <c r="C2248" s="14">
        <v>15155.72</v>
      </c>
      <c r="D2248" s="14">
        <v>14879.51</v>
      </c>
      <c r="E2248" s="15">
        <v>15037.24</v>
      </c>
      <c r="F2248" s="19">
        <f t="shared" si="212"/>
        <v>-0.39096270326204063</v>
      </c>
      <c r="G2248" s="19"/>
      <c r="H2248" s="19"/>
      <c r="I2248" s="19"/>
      <c r="J2248" s="19"/>
      <c r="K2248" s="19"/>
      <c r="L2248" s="19"/>
      <c r="M2248" s="19"/>
      <c r="N2248" s="51">
        <f t="shared" si="213"/>
        <v>-5.8491289610662633E-2</v>
      </c>
      <c r="O2248" s="51">
        <f t="shared" si="214"/>
        <v>2.2705004675703803E-2</v>
      </c>
      <c r="Q2248" s="12">
        <v>41410</v>
      </c>
      <c r="R2248" s="5">
        <v>6430</v>
      </c>
      <c r="S2248" s="5">
        <v>6490</v>
      </c>
      <c r="T2248" s="5">
        <v>6340</v>
      </c>
      <c r="U2248" s="5">
        <v>6450</v>
      </c>
      <c r="V2248" s="5">
        <v>19205400</v>
      </c>
      <c r="W2248" s="3">
        <v>6450</v>
      </c>
      <c r="X2248" s="19">
        <f t="shared" si="215"/>
        <v>0.15503875968992248</v>
      </c>
      <c r="AF2248" s="51">
        <f t="shared" si="217"/>
        <v>3.7460138561151613E-3</v>
      </c>
      <c r="AG2248" s="51">
        <f t="shared" si="216"/>
        <v>5.8178051613115545E-4</v>
      </c>
    </row>
    <row r="2249" spans="1:33">
      <c r="A2249" s="12">
        <v>41411</v>
      </c>
      <c r="B2249" s="14">
        <v>14926.42</v>
      </c>
      <c r="C2249" s="14">
        <v>15157.32</v>
      </c>
      <c r="D2249" s="14">
        <v>14902.3</v>
      </c>
      <c r="E2249" s="15">
        <v>15138.12</v>
      </c>
      <c r="F2249" s="19">
        <f t="shared" si="212"/>
        <v>0.66639714839095621</v>
      </c>
      <c r="G2249" s="19"/>
      <c r="H2249" s="19"/>
      <c r="I2249" s="19"/>
      <c r="J2249" s="19"/>
      <c r="K2249" s="19"/>
      <c r="L2249" s="19"/>
      <c r="M2249" s="19"/>
      <c r="N2249" s="51">
        <f t="shared" si="213"/>
        <v>0.29966316790953845</v>
      </c>
      <c r="O2249" s="51">
        <f t="shared" si="214"/>
        <v>0.20052929263209399</v>
      </c>
      <c r="Q2249" s="12">
        <v>41411</v>
      </c>
      <c r="R2249" s="5">
        <v>6400</v>
      </c>
      <c r="S2249" s="5">
        <v>6520</v>
      </c>
      <c r="T2249" s="5">
        <v>6370</v>
      </c>
      <c r="U2249" s="5">
        <v>6470</v>
      </c>
      <c r="V2249" s="5">
        <v>16221200</v>
      </c>
      <c r="W2249" s="3">
        <v>6470</v>
      </c>
      <c r="X2249" s="19">
        <f t="shared" si="215"/>
        <v>0.30911901081916537</v>
      </c>
      <c r="AF2249" s="51">
        <f t="shared" si="217"/>
        <v>2.9614566364598312E-2</v>
      </c>
      <c r="AG2249" s="51">
        <f t="shared" si="216"/>
        <v>9.1623561748266288E-3</v>
      </c>
    </row>
    <row r="2250" spans="1:33">
      <c r="A2250" s="12">
        <v>41414</v>
      </c>
      <c r="B2250" s="14">
        <v>15260.61</v>
      </c>
      <c r="C2250" s="14">
        <v>15381.74</v>
      </c>
      <c r="D2250" s="14">
        <v>15245.8</v>
      </c>
      <c r="E2250" s="15">
        <v>15360.81</v>
      </c>
      <c r="F2250" s="19">
        <f t="shared" si="212"/>
        <v>1.4497282369874942</v>
      </c>
      <c r="G2250" s="19"/>
      <c r="H2250" s="19"/>
      <c r="I2250" s="19"/>
      <c r="J2250" s="19"/>
      <c r="K2250" s="19"/>
      <c r="L2250" s="19"/>
      <c r="M2250" s="19"/>
      <c r="N2250" s="51">
        <f t="shared" si="213"/>
        <v>3.0645057933113917</v>
      </c>
      <c r="O2250" s="51">
        <f t="shared" si="214"/>
        <v>4.4512357423331919</v>
      </c>
      <c r="Q2250" s="12">
        <v>41414</v>
      </c>
      <c r="R2250" s="5">
        <v>6590</v>
      </c>
      <c r="S2250" s="5">
        <v>6630</v>
      </c>
      <c r="T2250" s="5">
        <v>6560</v>
      </c>
      <c r="U2250" s="5">
        <v>6590</v>
      </c>
      <c r="V2250" s="5">
        <v>13344800</v>
      </c>
      <c r="W2250" s="3">
        <v>6590</v>
      </c>
      <c r="X2250" s="19">
        <f t="shared" si="215"/>
        <v>1.8209408194233687</v>
      </c>
      <c r="AF2250" s="51">
        <f t="shared" si="217"/>
        <v>6.0405862481071697</v>
      </c>
      <c r="AG2250" s="51">
        <f t="shared" si="216"/>
        <v>11.001167727856981</v>
      </c>
    </row>
    <row r="2251" spans="1:33">
      <c r="A2251" s="12">
        <v>41415</v>
      </c>
      <c r="B2251" s="14">
        <v>15264.79</v>
      </c>
      <c r="C2251" s="14">
        <v>15388.37</v>
      </c>
      <c r="D2251" s="14">
        <v>15264.42</v>
      </c>
      <c r="E2251" s="15">
        <v>15381.02</v>
      </c>
      <c r="F2251" s="19">
        <f t="shared" si="212"/>
        <v>0.13139570717677337</v>
      </c>
      <c r="G2251" s="19"/>
      <c r="H2251" s="19"/>
      <c r="I2251" s="19"/>
      <c r="J2251" s="19"/>
      <c r="K2251" s="19"/>
      <c r="L2251" s="19"/>
      <c r="M2251" s="19"/>
      <c r="N2251" s="51">
        <f t="shared" si="213"/>
        <v>2.4158605044529175E-3</v>
      </c>
      <c r="O2251" s="51">
        <f t="shared" si="214"/>
        <v>3.2416227512639299E-4</v>
      </c>
      <c r="Q2251" s="12">
        <v>41415</v>
      </c>
      <c r="R2251" s="5">
        <v>6600</v>
      </c>
      <c r="S2251" s="5">
        <v>6740</v>
      </c>
      <c r="T2251" s="5">
        <v>6600</v>
      </c>
      <c r="U2251" s="5">
        <v>6640</v>
      </c>
      <c r="V2251" s="5">
        <v>15754100</v>
      </c>
      <c r="W2251" s="3">
        <v>6640</v>
      </c>
      <c r="X2251" s="19">
        <f t="shared" si="215"/>
        <v>0.75301204819277112</v>
      </c>
      <c r="AF2251" s="51">
        <f t="shared" si="217"/>
        <v>0.42743397944429162</v>
      </c>
      <c r="AG2251" s="51">
        <f t="shared" si="216"/>
        <v>0.32197740218828852</v>
      </c>
    </row>
    <row r="2252" spans="1:33">
      <c r="A2252" s="12">
        <v>41416</v>
      </c>
      <c r="B2252" s="14">
        <v>15440.69</v>
      </c>
      <c r="C2252" s="14">
        <v>15706.63</v>
      </c>
      <c r="D2252" s="14">
        <v>15432.64</v>
      </c>
      <c r="E2252" s="15">
        <v>15627.26</v>
      </c>
      <c r="F2252" s="19">
        <f t="shared" si="212"/>
        <v>1.5757080895819213</v>
      </c>
      <c r="G2252" s="19"/>
      <c r="H2252" s="19"/>
      <c r="I2252" s="19"/>
      <c r="J2252" s="19"/>
      <c r="K2252" s="19"/>
      <c r="L2252" s="19"/>
      <c r="M2252" s="19"/>
      <c r="N2252" s="51">
        <f t="shared" si="213"/>
        <v>3.9330384571993871</v>
      </c>
      <c r="O2252" s="51">
        <f t="shared" si="214"/>
        <v>6.2082746837872103</v>
      </c>
      <c r="Q2252" s="12">
        <v>41416</v>
      </c>
      <c r="R2252" s="5">
        <v>6690</v>
      </c>
      <c r="S2252" s="5">
        <v>6720</v>
      </c>
      <c r="T2252" s="5">
        <v>6570</v>
      </c>
      <c r="U2252" s="5">
        <v>6630</v>
      </c>
      <c r="V2252" s="5">
        <v>13755000</v>
      </c>
      <c r="W2252" s="3">
        <v>6630</v>
      </c>
      <c r="X2252" s="19">
        <f t="shared" si="215"/>
        <v>-0.1508295625942685</v>
      </c>
      <c r="AF2252" s="51">
        <f t="shared" si="217"/>
        <v>-3.4130613148685329E-3</v>
      </c>
      <c r="AG2252" s="51">
        <f t="shared" si="216"/>
        <v>5.1387653507403719E-4</v>
      </c>
    </row>
    <row r="2253" spans="1:33">
      <c r="A2253" s="12">
        <v>41417</v>
      </c>
      <c r="B2253" s="14">
        <v>15739.98</v>
      </c>
      <c r="C2253" s="14">
        <v>15942.6</v>
      </c>
      <c r="D2253" s="14">
        <v>14483.98</v>
      </c>
      <c r="E2253" s="15">
        <v>14483.98</v>
      </c>
      <c r="F2253" s="19">
        <f t="shared" ref="F2253:F2316" si="218">(E2253-E2252)/E2253*100</f>
        <v>-7.8934105128562777</v>
      </c>
      <c r="G2253" s="19"/>
      <c r="H2253" s="19"/>
      <c r="I2253" s="19"/>
      <c r="J2253" s="19"/>
      <c r="K2253" s="19"/>
      <c r="L2253" s="19"/>
      <c r="M2253" s="19"/>
      <c r="N2253" s="51">
        <f t="shared" ref="N2253:N2316" si="219">(F2253-F$4)^3</f>
        <v>-491.28586547694408</v>
      </c>
      <c r="O2253" s="51">
        <f t="shared" ref="O2253:O2316" si="220">(F2253-F$4)^4</f>
        <v>3876.5527020408422</v>
      </c>
      <c r="Q2253" s="12">
        <v>41417</v>
      </c>
      <c r="R2253" s="5">
        <v>6690</v>
      </c>
      <c r="S2253" s="5">
        <v>6760</v>
      </c>
      <c r="T2253" s="5">
        <v>6280</v>
      </c>
      <c r="U2253" s="5">
        <v>6290</v>
      </c>
      <c r="V2253" s="5">
        <v>35027800</v>
      </c>
      <c r="W2253" s="3">
        <v>6290</v>
      </c>
      <c r="X2253" s="19">
        <f t="shared" ref="X2253:X2316" si="221">(W2253-W2252)/W2253*100</f>
        <v>-5.4054054054054053</v>
      </c>
      <c r="AF2253" s="51">
        <f t="shared" si="217"/>
        <v>-157.91386565213685</v>
      </c>
      <c r="AG2253" s="51">
        <f t="shared" ref="AG2253:AG2316" si="222">(X2253-X$4)^4</f>
        <v>853.54617400594771</v>
      </c>
    </row>
    <row r="2254" spans="1:33">
      <c r="A2254" s="12">
        <v>41418</v>
      </c>
      <c r="B2254" s="14">
        <v>14731.75</v>
      </c>
      <c r="C2254" s="14">
        <v>15007.5</v>
      </c>
      <c r="D2254" s="14">
        <v>13981.52</v>
      </c>
      <c r="E2254" s="15">
        <v>14612.45</v>
      </c>
      <c r="F2254" s="19">
        <f t="shared" si="218"/>
        <v>0.87918179360751381</v>
      </c>
      <c r="G2254" s="19"/>
      <c r="H2254" s="19"/>
      <c r="I2254" s="19"/>
      <c r="J2254" s="19"/>
      <c r="K2254" s="19"/>
      <c r="L2254" s="19"/>
      <c r="M2254" s="19"/>
      <c r="N2254" s="51">
        <f t="shared" si="219"/>
        <v>0.6860518652034896</v>
      </c>
      <c r="O2254" s="51">
        <f t="shared" si="220"/>
        <v>0.60507507858555298</v>
      </c>
      <c r="Q2254" s="12">
        <v>41418</v>
      </c>
      <c r="R2254" s="5">
        <v>6400</v>
      </c>
      <c r="S2254" s="5">
        <v>6500</v>
      </c>
      <c r="T2254" s="5">
        <v>5850</v>
      </c>
      <c r="U2254" s="5">
        <v>6230</v>
      </c>
      <c r="V2254" s="5">
        <v>32365300</v>
      </c>
      <c r="W2254" s="3">
        <v>6230</v>
      </c>
      <c r="X2254" s="19">
        <f t="shared" si="221"/>
        <v>-0.96308186195826639</v>
      </c>
      <c r="AF2254" s="51">
        <f t="shared" ref="AF2254:AF2317" si="223">(X2254-X$4)^3</f>
        <v>-0.89253915359306346</v>
      </c>
      <c r="AG2254" s="51">
        <f t="shared" si="222"/>
        <v>0.85934924993221218</v>
      </c>
    </row>
    <row r="2255" spans="1:33">
      <c r="A2255" s="12">
        <v>41421</v>
      </c>
      <c r="B2255" s="14">
        <v>14373.82</v>
      </c>
      <c r="C2255" s="14">
        <v>14381.28</v>
      </c>
      <c r="D2255" s="14">
        <v>14027.42</v>
      </c>
      <c r="E2255" s="15">
        <v>14142.65</v>
      </c>
      <c r="F2255" s="19">
        <f t="shared" si="218"/>
        <v>-3.3218668354233554</v>
      </c>
      <c r="G2255" s="19"/>
      <c r="H2255" s="19"/>
      <c r="I2255" s="19"/>
      <c r="J2255" s="19"/>
      <c r="K2255" s="19"/>
      <c r="L2255" s="19"/>
      <c r="M2255" s="19"/>
      <c r="N2255" s="51">
        <f t="shared" si="219"/>
        <v>-36.564009734653155</v>
      </c>
      <c r="O2255" s="51">
        <f t="shared" si="220"/>
        <v>121.35893442299279</v>
      </c>
      <c r="Q2255" s="12">
        <v>41421</v>
      </c>
      <c r="R2255" s="5">
        <v>6050</v>
      </c>
      <c r="S2255" s="5">
        <v>6230</v>
      </c>
      <c r="T2255" s="5">
        <v>5900</v>
      </c>
      <c r="U2255" s="5">
        <v>5920</v>
      </c>
      <c r="V2255" s="5">
        <v>24019100</v>
      </c>
      <c r="W2255" s="3">
        <v>5920</v>
      </c>
      <c r="X2255" s="19">
        <f t="shared" si="221"/>
        <v>-5.2364864864864868</v>
      </c>
      <c r="AF2255" s="51">
        <f t="shared" si="223"/>
        <v>-143.56657151865238</v>
      </c>
      <c r="AG2255" s="51">
        <f t="shared" si="222"/>
        <v>751.74596486319069</v>
      </c>
    </row>
    <row r="2256" spans="1:33">
      <c r="A2256" s="12">
        <v>41422</v>
      </c>
      <c r="B2256" s="14">
        <v>13943.62</v>
      </c>
      <c r="C2256" s="14">
        <v>14399.78</v>
      </c>
      <c r="D2256" s="14">
        <v>13943.62</v>
      </c>
      <c r="E2256" s="15">
        <v>14311.98</v>
      </c>
      <c r="F2256" s="19">
        <f t="shared" si="218"/>
        <v>1.1831346885616101</v>
      </c>
      <c r="G2256" s="19"/>
      <c r="H2256" s="19"/>
      <c r="I2256" s="19"/>
      <c r="J2256" s="19"/>
      <c r="K2256" s="19"/>
      <c r="L2256" s="19"/>
      <c r="M2256" s="19"/>
      <c r="N2256" s="51">
        <f t="shared" si="219"/>
        <v>1.6678846876230307</v>
      </c>
      <c r="O2256" s="51">
        <f t="shared" si="220"/>
        <v>1.977977568356952</v>
      </c>
      <c r="Q2256" s="12">
        <v>41422</v>
      </c>
      <c r="R2256" s="5">
        <v>5890</v>
      </c>
      <c r="S2256" s="5">
        <v>6290</v>
      </c>
      <c r="T2256" s="5">
        <v>5870</v>
      </c>
      <c r="U2256" s="5">
        <v>6210</v>
      </c>
      <c r="V2256" s="5">
        <v>25198700</v>
      </c>
      <c r="W2256" s="3">
        <v>6210</v>
      </c>
      <c r="X2256" s="19">
        <f t="shared" si="221"/>
        <v>4.6698872785829311</v>
      </c>
      <c r="AF2256" s="51">
        <f t="shared" si="223"/>
        <v>101.85770946991093</v>
      </c>
      <c r="AG2256" s="51">
        <f t="shared" si="222"/>
        <v>475.6912989449753</v>
      </c>
    </row>
    <row r="2257" spans="1:33">
      <c r="A2257" s="12">
        <v>41423</v>
      </c>
      <c r="B2257" s="14">
        <v>14492.55</v>
      </c>
      <c r="C2257" s="14">
        <v>14512.28</v>
      </c>
      <c r="D2257" s="14">
        <v>14243.49</v>
      </c>
      <c r="E2257" s="15">
        <v>14326.46</v>
      </c>
      <c r="F2257" s="19">
        <f t="shared" si="218"/>
        <v>0.1010717232309975</v>
      </c>
      <c r="G2257" s="19"/>
      <c r="H2257" s="19"/>
      <c r="I2257" s="19"/>
      <c r="J2257" s="19"/>
      <c r="K2257" s="19"/>
      <c r="L2257" s="19"/>
      <c r="M2257" s="19"/>
      <c r="N2257" s="51">
        <f t="shared" si="219"/>
        <v>1.1202267712136359E-3</v>
      </c>
      <c r="O2257" s="51">
        <f t="shared" si="220"/>
        <v>1.1634326915942058E-4</v>
      </c>
      <c r="Q2257" s="12">
        <v>41423</v>
      </c>
      <c r="R2257" s="5">
        <v>6390</v>
      </c>
      <c r="S2257" s="5">
        <v>6400</v>
      </c>
      <c r="T2257" s="5">
        <v>6200</v>
      </c>
      <c r="U2257" s="5">
        <v>6200</v>
      </c>
      <c r="V2257" s="5">
        <v>19666500</v>
      </c>
      <c r="W2257" s="3">
        <v>6200</v>
      </c>
      <c r="X2257" s="19">
        <f t="shared" si="221"/>
        <v>-0.16129032258064516</v>
      </c>
      <c r="AF2257" s="51">
        <f t="shared" si="223"/>
        <v>-4.1750328431504405E-3</v>
      </c>
      <c r="AG2257" s="51">
        <f t="shared" si="222"/>
        <v>6.722743296374966E-4</v>
      </c>
    </row>
    <row r="2258" spans="1:33">
      <c r="A2258" s="12">
        <v>41424</v>
      </c>
      <c r="B2258" s="14">
        <v>14072.9</v>
      </c>
      <c r="C2258" s="14">
        <v>14098.16</v>
      </c>
      <c r="D2258" s="14">
        <v>13555.66</v>
      </c>
      <c r="E2258" s="15">
        <v>13589.03</v>
      </c>
      <c r="F2258" s="19">
        <f t="shared" si="218"/>
        <v>-5.4266566487821315</v>
      </c>
      <c r="G2258" s="19"/>
      <c r="H2258" s="19"/>
      <c r="I2258" s="19"/>
      <c r="J2258" s="19"/>
      <c r="K2258" s="19"/>
      <c r="L2258" s="19"/>
      <c r="M2258" s="19"/>
      <c r="N2258" s="51">
        <f t="shared" si="219"/>
        <v>-159.56152233382667</v>
      </c>
      <c r="O2258" s="51">
        <f t="shared" si="220"/>
        <v>865.44119052666542</v>
      </c>
      <c r="Q2258" s="12">
        <v>41424</v>
      </c>
      <c r="R2258" s="5">
        <v>6050</v>
      </c>
      <c r="S2258" s="5">
        <v>6200</v>
      </c>
      <c r="T2258" s="5">
        <v>6010</v>
      </c>
      <c r="U2258" s="5">
        <v>6060</v>
      </c>
      <c r="V2258" s="5">
        <v>18907600</v>
      </c>
      <c r="W2258" s="3">
        <v>6060</v>
      </c>
      <c r="X2258" s="19">
        <f t="shared" si="221"/>
        <v>-2.3102310231023102</v>
      </c>
      <c r="AF2258" s="51">
        <f t="shared" si="223"/>
        <v>-12.325802309712374</v>
      </c>
      <c r="AG2258" s="51">
        <f t="shared" si="222"/>
        <v>28.472150058346624</v>
      </c>
    </row>
    <row r="2259" spans="1:33">
      <c r="A2259" s="12">
        <v>41425</v>
      </c>
      <c r="B2259" s="14">
        <v>13804.23</v>
      </c>
      <c r="C2259" s="14">
        <v>13916.56</v>
      </c>
      <c r="D2259" s="14">
        <v>13681.39</v>
      </c>
      <c r="E2259" s="15">
        <v>13774.54</v>
      </c>
      <c r="F2259" s="19">
        <f t="shared" si="218"/>
        <v>1.3467600369957924</v>
      </c>
      <c r="G2259" s="19"/>
      <c r="H2259" s="19"/>
      <c r="I2259" s="19"/>
      <c r="J2259" s="19"/>
      <c r="K2259" s="19"/>
      <c r="L2259" s="19"/>
      <c r="M2259" s="19"/>
      <c r="N2259" s="51">
        <f t="shared" si="219"/>
        <v>2.457889242148207</v>
      </c>
      <c r="O2259" s="51">
        <f t="shared" si="220"/>
        <v>3.3170326394567691</v>
      </c>
      <c r="Q2259" s="12">
        <v>41425</v>
      </c>
      <c r="R2259" s="5">
        <v>6130</v>
      </c>
      <c r="S2259" s="5">
        <v>6160</v>
      </c>
      <c r="T2259" s="5">
        <v>6010</v>
      </c>
      <c r="U2259" s="5">
        <v>6010</v>
      </c>
      <c r="V2259" s="5">
        <v>16925100</v>
      </c>
      <c r="W2259" s="3">
        <v>6010</v>
      </c>
      <c r="X2259" s="19">
        <f t="shared" si="221"/>
        <v>-0.83194675540765384</v>
      </c>
      <c r="AF2259" s="51">
        <f t="shared" si="223"/>
        <v>-0.57526392557326222</v>
      </c>
      <c r="AG2259" s="51">
        <f t="shared" si="222"/>
        <v>0.47843490199641592</v>
      </c>
    </row>
    <row r="2260" spans="1:33">
      <c r="A2260" s="12">
        <v>41428</v>
      </c>
      <c r="B2260" s="14">
        <v>13551.36</v>
      </c>
      <c r="C2260" s="14">
        <v>13562.87</v>
      </c>
      <c r="D2260" s="14">
        <v>13261.82</v>
      </c>
      <c r="E2260" s="15">
        <v>13261.82</v>
      </c>
      <c r="F2260" s="19">
        <f t="shared" si="218"/>
        <v>-3.8661360205462083</v>
      </c>
      <c r="G2260" s="19"/>
      <c r="H2260" s="19"/>
      <c r="I2260" s="19"/>
      <c r="J2260" s="19"/>
      <c r="K2260" s="19"/>
      <c r="L2260" s="19"/>
      <c r="M2260" s="19"/>
      <c r="N2260" s="51">
        <f t="shared" si="219"/>
        <v>-57.662365179000723</v>
      </c>
      <c r="O2260" s="51">
        <f t="shared" si="220"/>
        <v>222.76994771389016</v>
      </c>
      <c r="Q2260" s="12">
        <v>41428</v>
      </c>
      <c r="R2260" s="5">
        <v>5910</v>
      </c>
      <c r="S2260" s="5">
        <v>5960</v>
      </c>
      <c r="T2260" s="5">
        <v>5760</v>
      </c>
      <c r="U2260" s="5">
        <v>5810</v>
      </c>
      <c r="V2260" s="5">
        <v>17531800</v>
      </c>
      <c r="W2260" s="3">
        <v>5810</v>
      </c>
      <c r="X2260" s="19">
        <f t="shared" si="221"/>
        <v>-3.4423407917383817</v>
      </c>
      <c r="AF2260" s="51">
        <f t="shared" si="223"/>
        <v>-40.781221301920496</v>
      </c>
      <c r="AG2260" s="51">
        <f t="shared" si="222"/>
        <v>140.37194050503376</v>
      </c>
    </row>
    <row r="2261" spans="1:33">
      <c r="A2261" s="12">
        <v>41429</v>
      </c>
      <c r="B2261" s="14">
        <v>13186.6</v>
      </c>
      <c r="C2261" s="14">
        <v>13610.25</v>
      </c>
      <c r="D2261" s="14">
        <v>13060.94</v>
      </c>
      <c r="E2261" s="15">
        <v>13533.76</v>
      </c>
      <c r="F2261" s="19">
        <f t="shared" si="218"/>
        <v>2.0093455181708597</v>
      </c>
      <c r="G2261" s="19"/>
      <c r="H2261" s="19"/>
      <c r="I2261" s="19"/>
      <c r="J2261" s="19"/>
      <c r="K2261" s="19"/>
      <c r="L2261" s="19"/>
      <c r="M2261" s="19"/>
      <c r="N2261" s="51">
        <f t="shared" si="219"/>
        <v>8.1464529320291597</v>
      </c>
      <c r="O2261" s="51">
        <f t="shared" si="220"/>
        <v>16.391727922364236</v>
      </c>
      <c r="Q2261" s="12">
        <v>41429</v>
      </c>
      <c r="R2261" s="5">
        <v>5710</v>
      </c>
      <c r="S2261" s="5">
        <v>5970</v>
      </c>
      <c r="T2261" s="5">
        <v>5550</v>
      </c>
      <c r="U2261" s="5">
        <v>5930</v>
      </c>
      <c r="V2261" s="5">
        <v>25732700</v>
      </c>
      <c r="W2261" s="3">
        <v>5930</v>
      </c>
      <c r="X2261" s="19">
        <f t="shared" si="221"/>
        <v>2.0236087689713322</v>
      </c>
      <c r="AF2261" s="51">
        <f t="shared" si="223"/>
        <v>8.2899529551401372</v>
      </c>
      <c r="AG2261" s="51">
        <f t="shared" si="222"/>
        <v>16.777841525165037</v>
      </c>
    </row>
    <row r="2262" spans="1:33">
      <c r="A2262" s="12">
        <v>41430</v>
      </c>
      <c r="B2262" s="14">
        <v>13566.75</v>
      </c>
      <c r="C2262" s="14">
        <v>13711.42</v>
      </c>
      <c r="D2262" s="14">
        <v>13011.16</v>
      </c>
      <c r="E2262" s="15">
        <v>13014.87</v>
      </c>
      <c r="F2262" s="19">
        <f t="shared" si="218"/>
        <v>-3.9869011369302911</v>
      </c>
      <c r="G2262" s="19"/>
      <c r="H2262" s="19"/>
      <c r="I2262" s="19"/>
      <c r="J2262" s="19"/>
      <c r="K2262" s="19"/>
      <c r="L2262" s="19"/>
      <c r="M2262" s="19"/>
      <c r="N2262" s="51">
        <f t="shared" si="219"/>
        <v>-63.240590163231282</v>
      </c>
      <c r="O2262" s="51">
        <f t="shared" si="220"/>
        <v>251.95784519751959</v>
      </c>
      <c r="Q2262" s="12">
        <v>41430</v>
      </c>
      <c r="R2262" s="5">
        <v>5890</v>
      </c>
      <c r="S2262" s="5">
        <v>5980</v>
      </c>
      <c r="T2262" s="5">
        <v>5710</v>
      </c>
      <c r="U2262" s="5">
        <v>5730</v>
      </c>
      <c r="V2262" s="5">
        <v>19220000</v>
      </c>
      <c r="W2262" s="3">
        <v>5730</v>
      </c>
      <c r="X2262" s="19">
        <f t="shared" si="221"/>
        <v>-3.4904013961605584</v>
      </c>
      <c r="AF2262" s="51">
        <f t="shared" si="223"/>
        <v>-42.513430912725106</v>
      </c>
      <c r="AG2262" s="51">
        <f t="shared" si="222"/>
        <v>148.37755361203023</v>
      </c>
    </row>
    <row r="2263" spans="1:33">
      <c r="A2263" s="12">
        <v>41431</v>
      </c>
      <c r="B2263" s="14">
        <v>12925.29</v>
      </c>
      <c r="C2263" s="14">
        <v>13238.53</v>
      </c>
      <c r="D2263" s="14">
        <v>12862.02</v>
      </c>
      <c r="E2263" s="15">
        <v>12904.02</v>
      </c>
      <c r="F2263" s="19">
        <f t="shared" si="218"/>
        <v>-0.85903462641874673</v>
      </c>
      <c r="G2263" s="19"/>
      <c r="H2263" s="19"/>
      <c r="I2263" s="19"/>
      <c r="J2263" s="19"/>
      <c r="K2263" s="19"/>
      <c r="L2263" s="19"/>
      <c r="M2263" s="19"/>
      <c r="N2263" s="51">
        <f t="shared" si="219"/>
        <v>-0.62777053882952316</v>
      </c>
      <c r="O2263" s="51">
        <f t="shared" si="220"/>
        <v>0.5375281843169667</v>
      </c>
      <c r="Q2263" s="12">
        <v>41431</v>
      </c>
      <c r="R2263" s="5">
        <v>5630</v>
      </c>
      <c r="S2263" s="5">
        <v>5760</v>
      </c>
      <c r="T2263" s="5">
        <v>5560</v>
      </c>
      <c r="U2263" s="5">
        <v>5640</v>
      </c>
      <c r="V2263" s="5">
        <v>23217900</v>
      </c>
      <c r="W2263" s="3">
        <v>5640</v>
      </c>
      <c r="X2263" s="19">
        <f t="shared" si="221"/>
        <v>-1.5957446808510638</v>
      </c>
      <c r="AF2263" s="51">
        <f t="shared" si="223"/>
        <v>-4.0613605708627754</v>
      </c>
      <c r="AG2263" s="51">
        <f t="shared" si="222"/>
        <v>6.4798069047327189</v>
      </c>
    </row>
    <row r="2264" spans="1:33">
      <c r="A2264" s="12">
        <v>41432</v>
      </c>
      <c r="B2264" s="14">
        <v>12706.41</v>
      </c>
      <c r="C2264" s="14">
        <v>13106.2</v>
      </c>
      <c r="D2264" s="14">
        <v>12548.2</v>
      </c>
      <c r="E2264" s="15">
        <v>12877.53</v>
      </c>
      <c r="F2264" s="19">
        <f t="shared" si="218"/>
        <v>-0.20570715036190776</v>
      </c>
      <c r="G2264" s="19"/>
      <c r="H2264" s="19"/>
      <c r="I2264" s="19"/>
      <c r="J2264" s="19"/>
      <c r="K2264" s="19"/>
      <c r="L2264" s="19"/>
      <c r="M2264" s="19"/>
      <c r="N2264" s="51">
        <f t="shared" si="219"/>
        <v>-8.3557857050065402E-3</v>
      </c>
      <c r="O2264" s="51">
        <f t="shared" si="220"/>
        <v>1.6955726052137942E-3</v>
      </c>
      <c r="Q2264" s="12">
        <v>41432</v>
      </c>
      <c r="R2264" s="5">
        <v>5540</v>
      </c>
      <c r="S2264" s="5">
        <v>5610</v>
      </c>
      <c r="T2264" s="5">
        <v>5360</v>
      </c>
      <c r="U2264" s="5">
        <v>5480</v>
      </c>
      <c r="V2264" s="5">
        <v>26435800</v>
      </c>
      <c r="W2264" s="3">
        <v>5480</v>
      </c>
      <c r="X2264" s="19">
        <f t="shared" si="221"/>
        <v>-2.9197080291970803</v>
      </c>
      <c r="AF2264" s="51">
        <f t="shared" si="223"/>
        <v>-24.882772312814559</v>
      </c>
      <c r="AG2264" s="51">
        <f t="shared" si="222"/>
        <v>72.643766559864318</v>
      </c>
    </row>
    <row r="2265" spans="1:33">
      <c r="A2265" s="12">
        <v>41435</v>
      </c>
      <c r="B2265" s="14">
        <v>13141.85</v>
      </c>
      <c r="C2265" s="14">
        <v>13514.2</v>
      </c>
      <c r="D2265" s="14">
        <v>13141.37</v>
      </c>
      <c r="E2265" s="15">
        <v>13514.2</v>
      </c>
      <c r="F2265" s="19">
        <f t="shared" si="218"/>
        <v>4.7111186751713019</v>
      </c>
      <c r="G2265" s="19"/>
      <c r="H2265" s="19"/>
      <c r="I2265" s="19"/>
      <c r="J2265" s="19"/>
      <c r="K2265" s="19"/>
      <c r="L2265" s="19"/>
      <c r="M2265" s="19"/>
      <c r="N2265" s="51">
        <f t="shared" si="219"/>
        <v>104.74713609648997</v>
      </c>
      <c r="O2265" s="51">
        <f t="shared" si="220"/>
        <v>493.76792733419251</v>
      </c>
      <c r="Q2265" s="12">
        <v>41435</v>
      </c>
      <c r="R2265" s="5">
        <v>5730</v>
      </c>
      <c r="S2265" s="5">
        <v>5950</v>
      </c>
      <c r="T2265" s="5">
        <v>5720</v>
      </c>
      <c r="U2265" s="5">
        <v>5950</v>
      </c>
      <c r="V2265" s="5">
        <v>17026500</v>
      </c>
      <c r="W2265" s="3">
        <v>5950</v>
      </c>
      <c r="X2265" s="19">
        <f t="shared" si="221"/>
        <v>7.8991596638655457</v>
      </c>
      <c r="AF2265" s="51">
        <f t="shared" si="223"/>
        <v>492.93181140773839</v>
      </c>
      <c r="AG2265" s="51">
        <f t="shared" si="222"/>
        <v>3893.8790877402448</v>
      </c>
    </row>
    <row r="2266" spans="1:33">
      <c r="A2266" s="12">
        <v>41436</v>
      </c>
      <c r="B2266" s="14">
        <v>13504.77</v>
      </c>
      <c r="C2266" s="14">
        <v>13584.31</v>
      </c>
      <c r="D2266" s="14">
        <v>13296.31</v>
      </c>
      <c r="E2266" s="15">
        <v>13317.62</v>
      </c>
      <c r="F2266" s="19">
        <f t="shared" si="218"/>
        <v>-1.476089571560083</v>
      </c>
      <c r="G2266" s="19"/>
      <c r="H2266" s="19"/>
      <c r="I2266" s="19"/>
      <c r="J2266" s="19"/>
      <c r="K2266" s="19"/>
      <c r="L2266" s="19"/>
      <c r="M2266" s="19"/>
      <c r="N2266" s="51">
        <f t="shared" si="219"/>
        <v>-3.1979926506864653</v>
      </c>
      <c r="O2266" s="51">
        <f t="shared" si="220"/>
        <v>4.71161665701465</v>
      </c>
      <c r="Q2266" s="12">
        <v>41436</v>
      </c>
      <c r="R2266" s="5">
        <v>5950</v>
      </c>
      <c r="S2266" s="5">
        <v>6040</v>
      </c>
      <c r="T2266" s="5">
        <v>5860</v>
      </c>
      <c r="U2266" s="5">
        <v>5970</v>
      </c>
      <c r="V2266" s="5">
        <v>18967000</v>
      </c>
      <c r="W2266" s="3">
        <v>5970</v>
      </c>
      <c r="X2266" s="19">
        <f t="shared" si="221"/>
        <v>0.33500837520938026</v>
      </c>
      <c r="AF2266" s="51">
        <f t="shared" si="223"/>
        <v>3.7688432206434322E-2</v>
      </c>
      <c r="AG2266" s="51">
        <f t="shared" si="222"/>
        <v>1.2636033315169912E-2</v>
      </c>
    </row>
    <row r="2267" spans="1:33">
      <c r="A2267" s="12">
        <v>41437</v>
      </c>
      <c r="B2267" s="14">
        <v>13087.66</v>
      </c>
      <c r="C2267" s="14">
        <v>13332.72</v>
      </c>
      <c r="D2267" s="14">
        <v>12994.08</v>
      </c>
      <c r="E2267" s="15">
        <v>13289.32</v>
      </c>
      <c r="F2267" s="19">
        <f t="shared" si="218"/>
        <v>-0.21295295771342018</v>
      </c>
      <c r="G2267" s="19"/>
      <c r="H2267" s="19"/>
      <c r="I2267" s="19"/>
      <c r="J2267" s="19"/>
      <c r="K2267" s="19"/>
      <c r="L2267" s="19"/>
      <c r="M2267" s="19"/>
      <c r="N2267" s="51">
        <f t="shared" si="219"/>
        <v>-9.283216411830426E-3</v>
      </c>
      <c r="O2267" s="51">
        <f t="shared" si="220"/>
        <v>1.9510330811079277E-3</v>
      </c>
      <c r="Q2267" s="12">
        <v>41437</v>
      </c>
      <c r="R2267" s="5">
        <v>5800</v>
      </c>
      <c r="S2267" s="5">
        <v>5890</v>
      </c>
      <c r="T2267" s="5">
        <v>5750</v>
      </c>
      <c r="U2267" s="5">
        <v>5860</v>
      </c>
      <c r="V2267" s="5">
        <v>17113400</v>
      </c>
      <c r="W2267" s="3">
        <v>5860</v>
      </c>
      <c r="X2267" s="19">
        <f t="shared" si="221"/>
        <v>-1.877133105802048</v>
      </c>
      <c r="AF2267" s="51">
        <f t="shared" si="223"/>
        <v>-6.6114896237868424</v>
      </c>
      <c r="AG2267" s="51">
        <f t="shared" si="222"/>
        <v>12.40887550940397</v>
      </c>
    </row>
    <row r="2268" spans="1:33">
      <c r="A2268" s="12">
        <v>41438</v>
      </c>
      <c r="B2268" s="14">
        <v>13038.02</v>
      </c>
      <c r="C2268" s="14">
        <v>13050.11</v>
      </c>
      <c r="D2268" s="14">
        <v>12415.85</v>
      </c>
      <c r="E2268" s="15">
        <v>12445.38</v>
      </c>
      <c r="F2268" s="19">
        <f t="shared" si="218"/>
        <v>-6.7811509170471336</v>
      </c>
      <c r="G2268" s="19"/>
      <c r="H2268" s="19"/>
      <c r="I2268" s="19"/>
      <c r="J2268" s="19"/>
      <c r="K2268" s="19"/>
      <c r="L2268" s="19"/>
      <c r="M2268" s="19"/>
      <c r="N2268" s="51">
        <f t="shared" si="219"/>
        <v>-311.44043470977812</v>
      </c>
      <c r="O2268" s="51">
        <f t="shared" si="220"/>
        <v>2111.057175719895</v>
      </c>
      <c r="Q2268" s="12">
        <v>41438</v>
      </c>
      <c r="R2268" s="5">
        <v>5710</v>
      </c>
      <c r="S2268" s="5">
        <v>5740</v>
      </c>
      <c r="T2268" s="5">
        <v>5510</v>
      </c>
      <c r="U2268" s="5">
        <v>5590</v>
      </c>
      <c r="V2268" s="5">
        <v>21985400</v>
      </c>
      <c r="W2268" s="3">
        <v>5590</v>
      </c>
      <c r="X2268" s="19">
        <f t="shared" si="221"/>
        <v>-4.8300536672629697</v>
      </c>
      <c r="AF2268" s="51">
        <f t="shared" si="223"/>
        <v>-112.66360137793448</v>
      </c>
      <c r="AG2268" s="51">
        <f t="shared" si="222"/>
        <v>544.14106994311885</v>
      </c>
    </row>
    <row r="2269" spans="1:33">
      <c r="A2269" s="12">
        <v>41439</v>
      </c>
      <c r="B2269" s="14">
        <v>12668.9</v>
      </c>
      <c r="C2269" s="14">
        <v>12900.65</v>
      </c>
      <c r="D2269" s="14">
        <v>12629.31</v>
      </c>
      <c r="E2269" s="15">
        <v>12686.52</v>
      </c>
      <c r="F2269" s="19">
        <f t="shared" si="218"/>
        <v>1.900757654581408</v>
      </c>
      <c r="G2269" s="19"/>
      <c r="H2269" s="19"/>
      <c r="I2269" s="19"/>
      <c r="J2269" s="19"/>
      <c r="K2269" s="19"/>
      <c r="L2269" s="19"/>
      <c r="M2269" s="19"/>
      <c r="N2269" s="51">
        <f t="shared" si="219"/>
        <v>6.8974403496014176</v>
      </c>
      <c r="O2269" s="51">
        <f t="shared" si="220"/>
        <v>13.129573066910348</v>
      </c>
      <c r="Q2269" s="12">
        <v>41439</v>
      </c>
      <c r="R2269" s="5">
        <v>5680</v>
      </c>
      <c r="S2269" s="5">
        <v>5760</v>
      </c>
      <c r="T2269" s="5">
        <v>5590</v>
      </c>
      <c r="U2269" s="5">
        <v>5590</v>
      </c>
      <c r="V2269" s="5">
        <v>22455700</v>
      </c>
      <c r="W2269" s="3">
        <v>5590</v>
      </c>
      <c r="X2269" s="19">
        <f t="shared" si="221"/>
        <v>0</v>
      </c>
      <c r="AF2269" s="51">
        <f t="shared" si="223"/>
        <v>1.9205286566845341E-11</v>
      </c>
      <c r="AG2269" s="51">
        <f t="shared" si="222"/>
        <v>5.1431326109964725E-15</v>
      </c>
    </row>
    <row r="2270" spans="1:33">
      <c r="A2270" s="12">
        <v>41442</v>
      </c>
      <c r="B2270" s="14">
        <v>12584.37</v>
      </c>
      <c r="C2270" s="14">
        <v>13033.12</v>
      </c>
      <c r="D2270" s="14">
        <v>12549.82</v>
      </c>
      <c r="E2270" s="15">
        <v>13033.12</v>
      </c>
      <c r="F2270" s="19">
        <f t="shared" si="218"/>
        <v>2.6593785678333379</v>
      </c>
      <c r="G2270" s="19"/>
      <c r="H2270" s="19"/>
      <c r="I2270" s="19"/>
      <c r="J2270" s="19"/>
      <c r="K2270" s="19"/>
      <c r="L2270" s="19"/>
      <c r="M2270" s="19"/>
      <c r="N2270" s="51">
        <f t="shared" si="219"/>
        <v>18.867062543641261</v>
      </c>
      <c r="O2270" s="51">
        <f t="shared" si="220"/>
        <v>50.227209692369563</v>
      </c>
      <c r="Q2270" s="12">
        <v>41442</v>
      </c>
      <c r="R2270" s="5">
        <v>5550</v>
      </c>
      <c r="S2270" s="5">
        <v>5720</v>
      </c>
      <c r="T2270" s="5">
        <v>5510</v>
      </c>
      <c r="U2270" s="5">
        <v>5700</v>
      </c>
      <c r="V2270" s="5">
        <v>13222100</v>
      </c>
      <c r="W2270" s="3">
        <v>5700</v>
      </c>
      <c r="X2270" s="19">
        <f t="shared" si="221"/>
        <v>1.9298245614035088</v>
      </c>
      <c r="AF2270" s="51">
        <f t="shared" si="223"/>
        <v>7.1900891352701599</v>
      </c>
      <c r="AG2270" s="51">
        <f t="shared" si="222"/>
        <v>13.877536101647655</v>
      </c>
    </row>
    <row r="2271" spans="1:33">
      <c r="A2271" s="12">
        <v>41443</v>
      </c>
      <c r="B2271" s="14">
        <v>13015.15</v>
      </c>
      <c r="C2271" s="14">
        <v>13139.48</v>
      </c>
      <c r="D2271" s="14">
        <v>12919.03</v>
      </c>
      <c r="E2271" s="15">
        <v>13007.28</v>
      </c>
      <c r="F2271" s="19">
        <f t="shared" si="218"/>
        <v>-0.19865798229914436</v>
      </c>
      <c r="G2271" s="19"/>
      <c r="H2271" s="19"/>
      <c r="I2271" s="19"/>
      <c r="J2271" s="19"/>
      <c r="K2271" s="19"/>
      <c r="L2271" s="19"/>
      <c r="M2271" s="19"/>
      <c r="N2271" s="51">
        <f t="shared" si="219"/>
        <v>-7.5148876912752632E-3</v>
      </c>
      <c r="O2271" s="51">
        <f t="shared" si="220"/>
        <v>1.4719622064147354E-3</v>
      </c>
      <c r="Q2271" s="12">
        <v>41443</v>
      </c>
      <c r="R2271" s="5">
        <v>5750</v>
      </c>
      <c r="S2271" s="5">
        <v>5820</v>
      </c>
      <c r="T2271" s="5">
        <v>5710</v>
      </c>
      <c r="U2271" s="5">
        <v>5800</v>
      </c>
      <c r="V2271" s="5">
        <v>10765000</v>
      </c>
      <c r="W2271" s="3">
        <v>5800</v>
      </c>
      <c r="X2271" s="19">
        <f t="shared" si="221"/>
        <v>1.7241379310344827</v>
      </c>
      <c r="AF2271" s="51">
        <f t="shared" si="223"/>
        <v>5.1276499675644889</v>
      </c>
      <c r="AG2271" s="51">
        <f t="shared" si="222"/>
        <v>8.842148979291208</v>
      </c>
    </row>
    <row r="2272" spans="1:33">
      <c r="A2272" s="12">
        <v>41444</v>
      </c>
      <c r="B2272" s="14">
        <v>13233.08</v>
      </c>
      <c r="C2272" s="14">
        <v>13296.62</v>
      </c>
      <c r="D2272" s="14">
        <v>13107.65</v>
      </c>
      <c r="E2272" s="15">
        <v>13245.22</v>
      </c>
      <c r="F2272" s="19">
        <f t="shared" si="218"/>
        <v>1.7964216524904737</v>
      </c>
      <c r="G2272" s="19"/>
      <c r="H2272" s="19"/>
      <c r="I2272" s="19"/>
      <c r="J2272" s="19"/>
      <c r="K2272" s="19"/>
      <c r="L2272" s="19"/>
      <c r="M2272" s="19"/>
      <c r="N2272" s="51">
        <f t="shared" si="219"/>
        <v>5.8242936852930525</v>
      </c>
      <c r="O2272" s="51">
        <f t="shared" si="220"/>
        <v>10.479108919102126</v>
      </c>
      <c r="Q2272" s="12">
        <v>41444</v>
      </c>
      <c r="R2272" s="5">
        <v>5890</v>
      </c>
      <c r="S2272" s="5">
        <v>5910</v>
      </c>
      <c r="T2272" s="5">
        <v>5820</v>
      </c>
      <c r="U2272" s="5">
        <v>5870</v>
      </c>
      <c r="V2272" s="5">
        <v>9600800</v>
      </c>
      <c r="W2272" s="3">
        <v>5870</v>
      </c>
      <c r="X2272" s="19">
        <f t="shared" si="221"/>
        <v>1.192504258943782</v>
      </c>
      <c r="AF2272" s="51">
        <f t="shared" si="223"/>
        <v>1.6969629827163277</v>
      </c>
      <c r="AG2272" s="51">
        <f t="shared" si="222"/>
        <v>2.0240900270348638</v>
      </c>
    </row>
    <row r="2273" spans="1:33">
      <c r="A2273" s="12">
        <v>41445</v>
      </c>
      <c r="B2273" s="14">
        <v>13101.85</v>
      </c>
      <c r="C2273" s="14">
        <v>13190.82</v>
      </c>
      <c r="D2273" s="14">
        <v>12966.41</v>
      </c>
      <c r="E2273" s="15">
        <v>13014.58</v>
      </c>
      <c r="F2273" s="19">
        <f t="shared" si="218"/>
        <v>-1.7721662934954447</v>
      </c>
      <c r="G2273" s="19"/>
      <c r="H2273" s="19"/>
      <c r="I2273" s="19"/>
      <c r="J2273" s="19"/>
      <c r="K2273" s="19"/>
      <c r="L2273" s="19"/>
      <c r="M2273" s="19"/>
      <c r="N2273" s="51">
        <f t="shared" si="219"/>
        <v>-5.5394184241943094</v>
      </c>
      <c r="O2273" s="51">
        <f t="shared" si="220"/>
        <v>9.8013424098113955</v>
      </c>
      <c r="Q2273" s="12">
        <v>41445</v>
      </c>
      <c r="R2273" s="5">
        <v>5870</v>
      </c>
      <c r="S2273" s="5">
        <v>5900</v>
      </c>
      <c r="T2273" s="5">
        <v>5790</v>
      </c>
      <c r="U2273" s="5">
        <v>5810</v>
      </c>
      <c r="V2273" s="5">
        <v>11851900</v>
      </c>
      <c r="W2273" s="3">
        <v>5810</v>
      </c>
      <c r="X2273" s="19">
        <f t="shared" si="221"/>
        <v>-1.0327022375215147</v>
      </c>
      <c r="AF2273" s="51">
        <f t="shared" si="223"/>
        <v>-1.1004934187508644</v>
      </c>
      <c r="AG2273" s="51">
        <f t="shared" si="222"/>
        <v>1.1361873062556866</v>
      </c>
    </row>
    <row r="2274" spans="1:33">
      <c r="A2274" s="12">
        <v>41446</v>
      </c>
      <c r="B2274" s="14">
        <v>12787.87</v>
      </c>
      <c r="C2274" s="14">
        <v>13330.35</v>
      </c>
      <c r="D2274" s="14">
        <v>12702.67</v>
      </c>
      <c r="E2274" s="15">
        <v>13230.13</v>
      </c>
      <c r="F2274" s="19">
        <f t="shared" si="218"/>
        <v>1.6292356915616042</v>
      </c>
      <c r="G2274" s="19"/>
      <c r="H2274" s="19"/>
      <c r="I2274" s="19"/>
      <c r="J2274" s="19"/>
      <c r="K2274" s="19"/>
      <c r="L2274" s="19"/>
      <c r="M2274" s="19"/>
      <c r="N2274" s="51">
        <f t="shared" si="219"/>
        <v>4.3468746381907408</v>
      </c>
      <c r="O2274" s="51">
        <f t="shared" si="220"/>
        <v>7.0941900804287643</v>
      </c>
      <c r="Q2274" s="12">
        <v>41446</v>
      </c>
      <c r="R2274" s="5">
        <v>5640</v>
      </c>
      <c r="S2274" s="5">
        <v>5870</v>
      </c>
      <c r="T2274" s="5">
        <v>5630</v>
      </c>
      <c r="U2274" s="5">
        <v>5840</v>
      </c>
      <c r="V2274" s="5">
        <v>15015700</v>
      </c>
      <c r="W2274" s="3">
        <v>5840</v>
      </c>
      <c r="X2274" s="19">
        <f t="shared" si="221"/>
        <v>0.51369863013698625</v>
      </c>
      <c r="AF2274" s="51">
        <f t="shared" si="223"/>
        <v>0.13577013688733372</v>
      </c>
      <c r="AG2274" s="51">
        <f t="shared" si="222"/>
        <v>6.9781292270277656E-2</v>
      </c>
    </row>
    <row r="2275" spans="1:33">
      <c r="A2275" s="12">
        <v>41449</v>
      </c>
      <c r="B2275" s="14">
        <v>13417.54</v>
      </c>
      <c r="C2275" s="14">
        <v>13426.13</v>
      </c>
      <c r="D2275" s="14">
        <v>13026.23</v>
      </c>
      <c r="E2275" s="15">
        <v>13062.78</v>
      </c>
      <c r="F2275" s="19">
        <f t="shared" si="218"/>
        <v>-1.2811208640120904</v>
      </c>
      <c r="G2275" s="19"/>
      <c r="H2275" s="19"/>
      <c r="I2275" s="19"/>
      <c r="J2275" s="19"/>
      <c r="K2275" s="19"/>
      <c r="L2275" s="19"/>
      <c r="M2275" s="19"/>
      <c r="N2275" s="51">
        <f t="shared" si="219"/>
        <v>-2.0889822482554359</v>
      </c>
      <c r="O2275" s="51">
        <f t="shared" si="220"/>
        <v>2.6704205777211834</v>
      </c>
      <c r="Q2275" s="12">
        <v>41449</v>
      </c>
      <c r="R2275" s="5">
        <v>5910</v>
      </c>
      <c r="S2275" s="5">
        <v>5930</v>
      </c>
      <c r="T2275" s="5">
        <v>5730</v>
      </c>
      <c r="U2275" s="5">
        <v>5750</v>
      </c>
      <c r="V2275" s="5">
        <v>10281800</v>
      </c>
      <c r="W2275" s="3">
        <v>5750</v>
      </c>
      <c r="X2275" s="19">
        <f t="shared" si="221"/>
        <v>-1.5652173913043479</v>
      </c>
      <c r="AF2275" s="51">
        <f t="shared" si="223"/>
        <v>-3.8326667667177006</v>
      </c>
      <c r="AG2275" s="51">
        <f t="shared" si="222"/>
        <v>5.9979302987880994</v>
      </c>
    </row>
    <row r="2276" spans="1:33">
      <c r="A2276" s="12">
        <v>41450</v>
      </c>
      <c r="B2276" s="14">
        <v>13081.62</v>
      </c>
      <c r="C2276" s="14">
        <v>13234.89</v>
      </c>
      <c r="D2276" s="14">
        <v>12758.22</v>
      </c>
      <c r="E2276" s="15">
        <v>12969.34</v>
      </c>
      <c r="F2276" s="19">
        <f t="shared" si="218"/>
        <v>-0.7204684278459853</v>
      </c>
      <c r="G2276" s="19"/>
      <c r="H2276" s="19"/>
      <c r="I2276" s="19"/>
      <c r="J2276" s="19"/>
      <c r="K2276" s="19"/>
      <c r="L2276" s="19"/>
      <c r="M2276" s="19"/>
      <c r="N2276" s="51">
        <f t="shared" si="219"/>
        <v>-0.369656587678999</v>
      </c>
      <c r="O2276" s="51">
        <f t="shared" si="220"/>
        <v>0.26529634512394135</v>
      </c>
      <c r="Q2276" s="12">
        <v>41450</v>
      </c>
      <c r="R2276" s="5">
        <v>5740</v>
      </c>
      <c r="S2276" s="5">
        <v>5790</v>
      </c>
      <c r="T2276" s="5">
        <v>5620</v>
      </c>
      <c r="U2276" s="5">
        <v>5670</v>
      </c>
      <c r="V2276" s="5">
        <v>14020300</v>
      </c>
      <c r="W2276" s="3">
        <v>5670</v>
      </c>
      <c r="X2276" s="19">
        <f t="shared" si="221"/>
        <v>-1.4109347442680775</v>
      </c>
      <c r="AF2276" s="51">
        <f t="shared" si="223"/>
        <v>-2.8072007509681742</v>
      </c>
      <c r="AG2276" s="51">
        <f t="shared" si="222"/>
        <v>3.9600253116197921</v>
      </c>
    </row>
    <row r="2277" spans="1:33">
      <c r="A2277" s="12">
        <v>41451</v>
      </c>
      <c r="B2277" s="14">
        <v>13152.75</v>
      </c>
      <c r="C2277" s="14">
        <v>13189.84</v>
      </c>
      <c r="D2277" s="14">
        <v>12826.51</v>
      </c>
      <c r="E2277" s="15">
        <v>12834.01</v>
      </c>
      <c r="F2277" s="19">
        <f t="shared" si="218"/>
        <v>-1.0544638815148182</v>
      </c>
      <c r="G2277" s="19"/>
      <c r="H2277" s="19"/>
      <c r="I2277" s="19"/>
      <c r="J2277" s="19"/>
      <c r="K2277" s="19"/>
      <c r="L2277" s="19"/>
      <c r="M2277" s="19"/>
      <c r="N2277" s="51">
        <f t="shared" si="219"/>
        <v>-1.163186228918383</v>
      </c>
      <c r="O2277" s="51">
        <f t="shared" si="220"/>
        <v>1.2232981976092305</v>
      </c>
      <c r="Q2277" s="12">
        <v>41451</v>
      </c>
      <c r="R2277" s="5">
        <v>5750</v>
      </c>
      <c r="S2277" s="5">
        <v>5770</v>
      </c>
      <c r="T2277" s="5">
        <v>5670</v>
      </c>
      <c r="U2277" s="5">
        <v>5700</v>
      </c>
      <c r="V2277" s="5">
        <v>10972200</v>
      </c>
      <c r="W2277" s="3">
        <v>5700</v>
      </c>
      <c r="X2277" s="19">
        <f t="shared" si="221"/>
        <v>0.52631578947368418</v>
      </c>
      <c r="AF2277" s="51">
        <f t="shared" si="223"/>
        <v>0.14601650736417973</v>
      </c>
      <c r="AG2277" s="51">
        <f t="shared" si="222"/>
        <v>7.688989624231371E-2</v>
      </c>
    </row>
    <row r="2278" spans="1:33">
      <c r="A2278" s="12">
        <v>41452</v>
      </c>
      <c r="B2278" s="14">
        <v>12968.72</v>
      </c>
      <c r="C2278" s="14">
        <v>13213.55</v>
      </c>
      <c r="D2278" s="14">
        <v>12873.5</v>
      </c>
      <c r="E2278" s="15">
        <v>13213.55</v>
      </c>
      <c r="F2278" s="19">
        <f t="shared" si="218"/>
        <v>2.8723545148729834</v>
      </c>
      <c r="G2278" s="19"/>
      <c r="H2278" s="19"/>
      <c r="I2278" s="19"/>
      <c r="J2278" s="19"/>
      <c r="K2278" s="19"/>
      <c r="L2278" s="19"/>
      <c r="M2278" s="19"/>
      <c r="N2278" s="51">
        <f t="shared" si="219"/>
        <v>23.76713572492589</v>
      </c>
      <c r="O2278" s="51">
        <f t="shared" si="220"/>
        <v>68.333835054571537</v>
      </c>
      <c r="Q2278" s="12">
        <v>41452</v>
      </c>
      <c r="R2278" s="5">
        <v>5760</v>
      </c>
      <c r="S2278" s="5">
        <v>5900</v>
      </c>
      <c r="T2278" s="5">
        <v>5740</v>
      </c>
      <c r="U2278" s="5">
        <v>5900</v>
      </c>
      <c r="V2278" s="5">
        <v>11373500</v>
      </c>
      <c r="W2278" s="3">
        <v>5900</v>
      </c>
      <c r="X2278" s="19">
        <f t="shared" si="221"/>
        <v>3.3898305084745761</v>
      </c>
      <c r="AF2278" s="51">
        <f t="shared" si="223"/>
        <v>38.961608333319482</v>
      </c>
      <c r="AG2278" s="51">
        <f t="shared" si="222"/>
        <v>132.08368241873458</v>
      </c>
    </row>
    <row r="2279" spans="1:33">
      <c r="A2279" s="12">
        <v>41453</v>
      </c>
      <c r="B2279" s="14">
        <v>13383.92</v>
      </c>
      <c r="C2279" s="14">
        <v>13724.44</v>
      </c>
      <c r="D2279" s="14">
        <v>13354.7</v>
      </c>
      <c r="E2279" s="15">
        <v>13677.32</v>
      </c>
      <c r="F2279" s="19">
        <f t="shared" si="218"/>
        <v>3.3907958576680262</v>
      </c>
      <c r="G2279" s="19"/>
      <c r="H2279" s="19"/>
      <c r="I2279" s="19"/>
      <c r="J2279" s="19"/>
      <c r="K2279" s="19"/>
      <c r="L2279" s="19"/>
      <c r="M2279" s="19"/>
      <c r="N2279" s="51">
        <f t="shared" si="219"/>
        <v>39.081809954818823</v>
      </c>
      <c r="O2279" s="51">
        <f t="shared" si="220"/>
        <v>132.62728868448411</v>
      </c>
      <c r="Q2279" s="12">
        <v>41453</v>
      </c>
      <c r="R2279" s="5">
        <v>5970</v>
      </c>
      <c r="S2279" s="5">
        <v>6050</v>
      </c>
      <c r="T2279" s="5">
        <v>5960</v>
      </c>
      <c r="U2279" s="5">
        <v>5990</v>
      </c>
      <c r="V2279" s="5">
        <v>15874600</v>
      </c>
      <c r="W2279" s="3">
        <v>5990</v>
      </c>
      <c r="X2279" s="19">
        <f t="shared" si="221"/>
        <v>1.5025041736227045</v>
      </c>
      <c r="AF2279" s="51">
        <f t="shared" si="223"/>
        <v>3.3937454053072331</v>
      </c>
      <c r="AG2279" s="51">
        <f t="shared" si="222"/>
        <v>5.1000254730847976</v>
      </c>
    </row>
    <row r="2280" spans="1:33">
      <c r="A2280" s="12">
        <v>41456</v>
      </c>
      <c r="B2280" s="14">
        <v>13746.72</v>
      </c>
      <c r="C2280" s="14">
        <v>13862.71</v>
      </c>
      <c r="D2280" s="14">
        <v>13562.7</v>
      </c>
      <c r="E2280" s="15">
        <v>13852.5</v>
      </c>
      <c r="F2280" s="19">
        <f t="shared" si="218"/>
        <v>1.2646092763039183</v>
      </c>
      <c r="G2280" s="19"/>
      <c r="H2280" s="19"/>
      <c r="I2280" s="19"/>
      <c r="J2280" s="19"/>
      <c r="K2280" s="19"/>
      <c r="L2280" s="19"/>
      <c r="M2280" s="19"/>
      <c r="N2280" s="51">
        <f t="shared" si="219"/>
        <v>2.0358013424281722</v>
      </c>
      <c r="O2280" s="51">
        <f t="shared" si="220"/>
        <v>2.5801633096959318</v>
      </c>
      <c r="Q2280" s="12">
        <v>41456</v>
      </c>
      <c r="R2280" s="5">
        <v>6070</v>
      </c>
      <c r="S2280" s="5">
        <v>6080</v>
      </c>
      <c r="T2280" s="5">
        <v>5960</v>
      </c>
      <c r="U2280" s="5">
        <v>6060</v>
      </c>
      <c r="V2280" s="5">
        <v>9419200</v>
      </c>
      <c r="W2280" s="3">
        <v>6060</v>
      </c>
      <c r="X2280" s="19">
        <f t="shared" si="221"/>
        <v>1.1551155115511551</v>
      </c>
      <c r="AF2280" s="51">
        <f t="shared" si="223"/>
        <v>1.5423334167431415</v>
      </c>
      <c r="AG2280" s="51">
        <f t="shared" si="222"/>
        <v>1.7819862870888965</v>
      </c>
    </row>
    <row r="2281" spans="1:33">
      <c r="A2281" s="12">
        <v>41457</v>
      </c>
      <c r="B2281" s="14">
        <v>13969.15</v>
      </c>
      <c r="C2281" s="14">
        <v>14098.74</v>
      </c>
      <c r="D2281" s="14">
        <v>13898.54</v>
      </c>
      <c r="E2281" s="15">
        <v>14098.74</v>
      </c>
      <c r="F2281" s="19">
        <f t="shared" si="218"/>
        <v>1.7465390524259599</v>
      </c>
      <c r="G2281" s="19"/>
      <c r="H2281" s="19"/>
      <c r="I2281" s="19"/>
      <c r="J2281" s="19"/>
      <c r="K2281" s="19"/>
      <c r="L2281" s="19"/>
      <c r="M2281" s="19"/>
      <c r="N2281" s="51">
        <f t="shared" si="219"/>
        <v>5.3531686660832882</v>
      </c>
      <c r="O2281" s="51">
        <f t="shared" si="220"/>
        <v>9.3644275999130056</v>
      </c>
      <c r="Q2281" s="12">
        <v>41457</v>
      </c>
      <c r="R2281" s="5">
        <v>6140</v>
      </c>
      <c r="S2281" s="5">
        <v>6230</v>
      </c>
      <c r="T2281" s="5">
        <v>6110</v>
      </c>
      <c r="U2281" s="5">
        <v>6230</v>
      </c>
      <c r="V2281" s="5">
        <v>11596300</v>
      </c>
      <c r="W2281" s="3">
        <v>6230</v>
      </c>
      <c r="X2281" s="19">
        <f t="shared" si="221"/>
        <v>2.7287319422150884</v>
      </c>
      <c r="AF2281" s="51">
        <f t="shared" si="223"/>
        <v>20.324060679309969</v>
      </c>
      <c r="AG2281" s="51">
        <f t="shared" si="222"/>
        <v>55.464356308956546</v>
      </c>
    </row>
    <row r="2282" spans="1:33">
      <c r="A2282" s="12">
        <v>41458</v>
      </c>
      <c r="B2282" s="14">
        <v>14149.99</v>
      </c>
      <c r="C2282" s="14">
        <v>14164.77</v>
      </c>
      <c r="D2282" s="14">
        <v>13984.08</v>
      </c>
      <c r="E2282" s="15">
        <v>14055.56</v>
      </c>
      <c r="F2282" s="19">
        <f t="shared" si="218"/>
        <v>-0.30720938902470118</v>
      </c>
      <c r="G2282" s="19"/>
      <c r="H2282" s="19"/>
      <c r="I2282" s="19"/>
      <c r="J2282" s="19"/>
      <c r="K2282" s="19"/>
      <c r="L2282" s="19"/>
      <c r="M2282" s="19"/>
      <c r="N2282" s="51">
        <f t="shared" si="219"/>
        <v>-2.8212242825430781E-2</v>
      </c>
      <c r="O2282" s="51">
        <f t="shared" si="220"/>
        <v>8.5884900649480823E-3</v>
      </c>
      <c r="Q2282" s="12">
        <v>41458</v>
      </c>
      <c r="R2282" s="5">
        <v>6270</v>
      </c>
      <c r="S2282" s="5">
        <v>6290</v>
      </c>
      <c r="T2282" s="5">
        <v>6190</v>
      </c>
      <c r="U2282" s="5">
        <v>6230</v>
      </c>
      <c r="V2282" s="5">
        <v>12703800</v>
      </c>
      <c r="W2282" s="3">
        <v>6230</v>
      </c>
      <c r="X2282" s="19">
        <f t="shared" si="221"/>
        <v>0</v>
      </c>
      <c r="AF2282" s="51">
        <f t="shared" si="223"/>
        <v>1.9205286566845341E-11</v>
      </c>
      <c r="AG2282" s="51">
        <f t="shared" si="222"/>
        <v>5.1431326109964725E-15</v>
      </c>
    </row>
    <row r="2283" spans="1:33">
      <c r="A2283" s="12">
        <v>41459</v>
      </c>
      <c r="B2283" s="14">
        <v>13970.27</v>
      </c>
      <c r="C2283" s="14">
        <v>14093.02</v>
      </c>
      <c r="D2283" s="14">
        <v>13962.3</v>
      </c>
      <c r="E2283" s="15">
        <v>14018.93</v>
      </c>
      <c r="F2283" s="19">
        <f t="shared" si="218"/>
        <v>-0.26128955633560619</v>
      </c>
      <c r="G2283" s="19"/>
      <c r="H2283" s="19"/>
      <c r="I2283" s="19"/>
      <c r="J2283" s="19"/>
      <c r="K2283" s="19"/>
      <c r="L2283" s="19"/>
      <c r="M2283" s="19"/>
      <c r="N2283" s="51">
        <f t="shared" si="219"/>
        <v>-1.7274431493567947E-2</v>
      </c>
      <c r="O2283" s="51">
        <f t="shared" si="220"/>
        <v>4.4655163590034443E-3</v>
      </c>
      <c r="Q2283" s="12">
        <v>41459</v>
      </c>
      <c r="R2283" s="5">
        <v>6200</v>
      </c>
      <c r="S2283" s="5">
        <v>6240</v>
      </c>
      <c r="T2283" s="5">
        <v>6170</v>
      </c>
      <c r="U2283" s="5">
        <v>6180</v>
      </c>
      <c r="V2283" s="5">
        <v>6314400</v>
      </c>
      <c r="W2283" s="3">
        <v>6180</v>
      </c>
      <c r="X2283" s="19">
        <f t="shared" si="221"/>
        <v>-0.8090614886731391</v>
      </c>
      <c r="AF2283" s="51">
        <f t="shared" si="223"/>
        <v>-0.52907015617167275</v>
      </c>
      <c r="AG2283" s="51">
        <f t="shared" si="222"/>
        <v>0.42790860436515704</v>
      </c>
    </row>
    <row r="2284" spans="1:33">
      <c r="A2284" s="12">
        <v>41460</v>
      </c>
      <c r="B2284" s="14">
        <v>14150.85</v>
      </c>
      <c r="C2284" s="14">
        <v>14309.97</v>
      </c>
      <c r="D2284" s="14">
        <v>14149.5</v>
      </c>
      <c r="E2284" s="15">
        <v>14309.97</v>
      </c>
      <c r="F2284" s="19">
        <f t="shared" si="218"/>
        <v>2.0338267655347919</v>
      </c>
      <c r="G2284" s="19"/>
      <c r="H2284" s="19"/>
      <c r="I2284" s="19"/>
      <c r="J2284" s="19"/>
      <c r="K2284" s="19"/>
      <c r="L2284" s="19"/>
      <c r="M2284" s="19"/>
      <c r="N2284" s="51">
        <f t="shared" si="219"/>
        <v>8.4474348717675554</v>
      </c>
      <c r="O2284" s="51">
        <f t="shared" si="220"/>
        <v>17.204146661773965</v>
      </c>
      <c r="Q2284" s="12">
        <v>41460</v>
      </c>
      <c r="R2284" s="5">
        <v>6230</v>
      </c>
      <c r="S2284" s="5">
        <v>6320</v>
      </c>
      <c r="T2284" s="5">
        <v>6200</v>
      </c>
      <c r="U2284" s="5">
        <v>6310</v>
      </c>
      <c r="V2284" s="5">
        <v>12174000</v>
      </c>
      <c r="W2284" s="3">
        <v>6310</v>
      </c>
      <c r="X2284" s="19">
        <f t="shared" si="221"/>
        <v>2.0602218700475436</v>
      </c>
      <c r="AF2284" s="51">
        <f t="shared" si="223"/>
        <v>8.7480513447743551</v>
      </c>
      <c r="AG2284" s="51">
        <f t="shared" si="222"/>
        <v>18.025269409306539</v>
      </c>
    </row>
    <row r="2285" spans="1:33">
      <c r="A2285" s="12">
        <v>41463</v>
      </c>
      <c r="B2285" s="14">
        <v>14491.07</v>
      </c>
      <c r="C2285" s="14">
        <v>14497.65</v>
      </c>
      <c r="D2285" s="14">
        <v>14109.34</v>
      </c>
      <c r="E2285" s="15">
        <v>14109.34</v>
      </c>
      <c r="F2285" s="19">
        <f t="shared" si="218"/>
        <v>-1.4219658750869935</v>
      </c>
      <c r="G2285" s="19"/>
      <c r="H2285" s="19"/>
      <c r="I2285" s="19"/>
      <c r="J2285" s="19"/>
      <c r="K2285" s="19"/>
      <c r="L2285" s="19"/>
      <c r="M2285" s="19"/>
      <c r="N2285" s="51">
        <f t="shared" si="219"/>
        <v>-2.8583347964138599</v>
      </c>
      <c r="O2285" s="51">
        <f t="shared" si="220"/>
        <v>4.0564935994372329</v>
      </c>
      <c r="Q2285" s="12">
        <v>41463</v>
      </c>
      <c r="R2285" s="5">
        <v>6400</v>
      </c>
      <c r="S2285" s="5">
        <v>6410</v>
      </c>
      <c r="T2285" s="5">
        <v>6240</v>
      </c>
      <c r="U2285" s="5">
        <v>6250</v>
      </c>
      <c r="V2285" s="5">
        <v>11612300</v>
      </c>
      <c r="W2285" s="3">
        <v>6250</v>
      </c>
      <c r="X2285" s="19">
        <f t="shared" si="221"/>
        <v>-0.96</v>
      </c>
      <c r="AF2285" s="51">
        <f t="shared" si="223"/>
        <v>-0.88399579929107097</v>
      </c>
      <c r="AG2285" s="51">
        <f t="shared" si="222"/>
        <v>0.84839923522967287</v>
      </c>
    </row>
    <row r="2286" spans="1:33">
      <c r="A2286" s="12">
        <v>41464</v>
      </c>
      <c r="B2286" s="14">
        <v>14295.44</v>
      </c>
      <c r="C2286" s="14">
        <v>14472.9</v>
      </c>
      <c r="D2286" s="14">
        <v>14186.03</v>
      </c>
      <c r="E2286" s="15">
        <v>14472.9</v>
      </c>
      <c r="F2286" s="19">
        <f t="shared" si="218"/>
        <v>2.5120051959178844</v>
      </c>
      <c r="G2286" s="19"/>
      <c r="H2286" s="19"/>
      <c r="I2286" s="19"/>
      <c r="J2286" s="19"/>
      <c r="K2286" s="19"/>
      <c r="L2286" s="19"/>
      <c r="M2286" s="19"/>
      <c r="N2286" s="51">
        <f t="shared" si="219"/>
        <v>15.903963207326155</v>
      </c>
      <c r="O2286" s="51">
        <f t="shared" si="220"/>
        <v>39.995133410920204</v>
      </c>
      <c r="Q2286" s="12">
        <v>41464</v>
      </c>
      <c r="R2286" s="5">
        <v>6340</v>
      </c>
      <c r="S2286" s="5">
        <v>6430</v>
      </c>
      <c r="T2286" s="5">
        <v>6300</v>
      </c>
      <c r="U2286" s="5">
        <v>6410</v>
      </c>
      <c r="V2286" s="5">
        <v>10973200</v>
      </c>
      <c r="W2286" s="3">
        <v>6410</v>
      </c>
      <c r="X2286" s="19">
        <f t="shared" si="221"/>
        <v>2.4960998439937598</v>
      </c>
      <c r="AF2286" s="51">
        <f t="shared" si="223"/>
        <v>15.556992190046985</v>
      </c>
      <c r="AG2286" s="51">
        <f t="shared" si="222"/>
        <v>38.835971906158719</v>
      </c>
    </row>
    <row r="2287" spans="1:33">
      <c r="A2287" s="12">
        <v>41465</v>
      </c>
      <c r="B2287" s="14">
        <v>14464.82</v>
      </c>
      <c r="C2287" s="14">
        <v>14555.33</v>
      </c>
      <c r="D2287" s="14">
        <v>14287.69</v>
      </c>
      <c r="E2287" s="15">
        <v>14416.6</v>
      </c>
      <c r="F2287" s="19">
        <f t="shared" si="218"/>
        <v>-0.39052203709612021</v>
      </c>
      <c r="G2287" s="19"/>
      <c r="H2287" s="19"/>
      <c r="I2287" s="19"/>
      <c r="J2287" s="19"/>
      <c r="K2287" s="19"/>
      <c r="L2287" s="19"/>
      <c r="M2287" s="19"/>
      <c r="N2287" s="51">
        <f t="shared" si="219"/>
        <v>-5.829231454933019E-2</v>
      </c>
      <c r="O2287" s="51">
        <f t="shared" si="220"/>
        <v>2.260207957592486E-2</v>
      </c>
      <c r="Q2287" s="12">
        <v>41465</v>
      </c>
      <c r="R2287" s="5">
        <v>6380</v>
      </c>
      <c r="S2287" s="5">
        <v>6440</v>
      </c>
      <c r="T2287" s="5">
        <v>6320</v>
      </c>
      <c r="U2287" s="5">
        <v>6390</v>
      </c>
      <c r="V2287" s="5">
        <v>10668600</v>
      </c>
      <c r="W2287" s="3">
        <v>6390</v>
      </c>
      <c r="X2287" s="19">
        <f t="shared" si="221"/>
        <v>-0.3129890453834116</v>
      </c>
      <c r="AF2287" s="51">
        <f t="shared" si="223"/>
        <v>-3.0582442668312799E-2</v>
      </c>
      <c r="AG2287" s="51">
        <f t="shared" si="222"/>
        <v>9.5637796267842058E-3</v>
      </c>
    </row>
    <row r="2288" spans="1:33">
      <c r="A2288" s="12">
        <v>41466</v>
      </c>
      <c r="B2288" s="14">
        <v>14275.26</v>
      </c>
      <c r="C2288" s="14">
        <v>14496.67</v>
      </c>
      <c r="D2288" s="14">
        <v>14275.26</v>
      </c>
      <c r="E2288" s="15">
        <v>14472.58</v>
      </c>
      <c r="F2288" s="19">
        <f t="shared" si="218"/>
        <v>0.38680041844646612</v>
      </c>
      <c r="G2288" s="19"/>
      <c r="H2288" s="19"/>
      <c r="I2288" s="19"/>
      <c r="J2288" s="19"/>
      <c r="K2288" s="19"/>
      <c r="L2288" s="19"/>
      <c r="M2288" s="19"/>
      <c r="N2288" s="51">
        <f t="shared" si="219"/>
        <v>5.9130103644486551E-2</v>
      </c>
      <c r="O2288" s="51">
        <f t="shared" si="220"/>
        <v>2.3036236064198478E-2</v>
      </c>
      <c r="Q2288" s="12">
        <v>41466</v>
      </c>
      <c r="R2288" s="5">
        <v>6300</v>
      </c>
      <c r="S2288" s="5">
        <v>6390</v>
      </c>
      <c r="T2288" s="5">
        <v>6290</v>
      </c>
      <c r="U2288" s="5">
        <v>6380</v>
      </c>
      <c r="V2288" s="5">
        <v>9639300</v>
      </c>
      <c r="W2288" s="3">
        <v>6380</v>
      </c>
      <c r="X2288" s="19">
        <f t="shared" si="221"/>
        <v>-0.15673981191222569</v>
      </c>
      <c r="AF2288" s="51">
        <f t="shared" si="223"/>
        <v>-3.8309811839810702E-3</v>
      </c>
      <c r="AG2288" s="51">
        <f t="shared" si="222"/>
        <v>5.9944134205909029E-4</v>
      </c>
    </row>
    <row r="2289" spans="1:33">
      <c r="A2289" s="12">
        <v>41467</v>
      </c>
      <c r="B2289" s="14">
        <v>14475.17</v>
      </c>
      <c r="C2289" s="14">
        <v>14574.17</v>
      </c>
      <c r="D2289" s="14">
        <v>14417.3</v>
      </c>
      <c r="E2289" s="15">
        <v>14506.25</v>
      </c>
      <c r="F2289" s="19">
        <f t="shared" si="218"/>
        <v>0.23210685049547658</v>
      </c>
      <c r="G2289" s="19"/>
      <c r="H2289" s="19"/>
      <c r="I2289" s="19"/>
      <c r="J2289" s="19"/>
      <c r="K2289" s="19"/>
      <c r="L2289" s="19"/>
      <c r="M2289" s="19"/>
      <c r="N2289" s="51">
        <f t="shared" si="219"/>
        <v>1.2959993269129812E-2</v>
      </c>
      <c r="O2289" s="51">
        <f t="shared" si="220"/>
        <v>3.0441989697358187E-3</v>
      </c>
      <c r="Q2289" s="12">
        <v>41467</v>
      </c>
      <c r="R2289" s="5">
        <v>6360</v>
      </c>
      <c r="S2289" s="5">
        <v>6470</v>
      </c>
      <c r="T2289" s="5">
        <v>6350</v>
      </c>
      <c r="U2289" s="5">
        <v>6410</v>
      </c>
      <c r="V2289" s="5">
        <v>9723900</v>
      </c>
      <c r="W2289" s="3">
        <v>6410</v>
      </c>
      <c r="X2289" s="19">
        <f t="shared" si="221"/>
        <v>0.46801872074883</v>
      </c>
      <c r="AF2289" s="51">
        <f t="shared" si="223"/>
        <v>0.10269161056769632</v>
      </c>
      <c r="AG2289" s="51">
        <f t="shared" si="222"/>
        <v>4.8089096792213487E-2</v>
      </c>
    </row>
    <row r="2290" spans="1:33">
      <c r="A2290" s="12">
        <v>41471</v>
      </c>
      <c r="B2290" s="14">
        <v>14594.88</v>
      </c>
      <c r="C2290" s="14">
        <v>14638.8</v>
      </c>
      <c r="D2290" s="14">
        <v>14550.89</v>
      </c>
      <c r="E2290" s="15">
        <v>14599.12</v>
      </c>
      <c r="F2290" s="19">
        <f t="shared" si="218"/>
        <v>0.63613423274828074</v>
      </c>
      <c r="G2290" s="19"/>
      <c r="H2290" s="19"/>
      <c r="I2290" s="19"/>
      <c r="J2290" s="19"/>
      <c r="K2290" s="19"/>
      <c r="L2290" s="19"/>
      <c r="M2290" s="19"/>
      <c r="N2290" s="51">
        <f t="shared" si="219"/>
        <v>0.26081839950699959</v>
      </c>
      <c r="O2290" s="51">
        <f t="shared" si="220"/>
        <v>0.16664193533726415</v>
      </c>
      <c r="Q2290" s="12">
        <v>41471</v>
      </c>
      <c r="R2290" s="5">
        <v>6460</v>
      </c>
      <c r="S2290" s="5">
        <v>6480</v>
      </c>
      <c r="T2290" s="5">
        <v>6430</v>
      </c>
      <c r="U2290" s="5">
        <v>6460</v>
      </c>
      <c r="V2290" s="5">
        <v>6814700</v>
      </c>
      <c r="W2290" s="3">
        <v>6460</v>
      </c>
      <c r="X2290" s="19">
        <f t="shared" si="221"/>
        <v>0.77399380804953566</v>
      </c>
      <c r="AF2290" s="51">
        <f t="shared" si="223"/>
        <v>0.46415514820540427</v>
      </c>
      <c r="AG2290" s="51">
        <f t="shared" si="222"/>
        <v>0.35937751039157823</v>
      </c>
    </row>
    <row r="2291" spans="1:33">
      <c r="A2291" s="12">
        <v>41472</v>
      </c>
      <c r="B2291" s="14">
        <v>14491.8</v>
      </c>
      <c r="C2291" s="14">
        <v>14615.04</v>
      </c>
      <c r="D2291" s="14">
        <v>14460.56</v>
      </c>
      <c r="E2291" s="15">
        <v>14615.04</v>
      </c>
      <c r="F2291" s="19">
        <f t="shared" si="218"/>
        <v>0.10892888421790205</v>
      </c>
      <c r="G2291" s="19"/>
      <c r="H2291" s="19"/>
      <c r="I2291" s="19"/>
      <c r="J2291" s="19"/>
      <c r="K2291" s="19"/>
      <c r="L2291" s="19"/>
      <c r="M2291" s="19"/>
      <c r="N2291" s="51">
        <f t="shared" si="219"/>
        <v>1.3941946372837027E-3</v>
      </c>
      <c r="O2291" s="51">
        <f t="shared" si="220"/>
        <v>1.5575113154992279E-4</v>
      </c>
      <c r="Q2291" s="12">
        <v>41472</v>
      </c>
      <c r="R2291" s="5">
        <v>6420</v>
      </c>
      <c r="S2291" s="5">
        <v>6500</v>
      </c>
      <c r="T2291" s="5">
        <v>6420</v>
      </c>
      <c r="U2291" s="5">
        <v>6500</v>
      </c>
      <c r="V2291" s="5">
        <v>7506600</v>
      </c>
      <c r="W2291" s="3">
        <v>6500</v>
      </c>
      <c r="X2291" s="19">
        <f t="shared" si="221"/>
        <v>0.61538461538461542</v>
      </c>
      <c r="AF2291" s="51">
        <f t="shared" si="223"/>
        <v>0.23334943746711567</v>
      </c>
      <c r="AG2291" s="51">
        <f t="shared" si="222"/>
        <v>0.14366214428121035</v>
      </c>
    </row>
    <row r="2292" spans="1:33">
      <c r="A2292" s="12">
        <v>41473</v>
      </c>
      <c r="B2292" s="14">
        <v>14645.25</v>
      </c>
      <c r="C2292" s="14">
        <v>14827.73</v>
      </c>
      <c r="D2292" s="14">
        <v>14645.25</v>
      </c>
      <c r="E2292" s="15">
        <v>14808.5</v>
      </c>
      <c r="F2292" s="19">
        <f t="shared" si="218"/>
        <v>1.3064118580544899</v>
      </c>
      <c r="G2292" s="19"/>
      <c r="H2292" s="19"/>
      <c r="I2292" s="19"/>
      <c r="J2292" s="19"/>
      <c r="K2292" s="19"/>
      <c r="L2292" s="19"/>
      <c r="M2292" s="19"/>
      <c r="N2292" s="51">
        <f t="shared" si="219"/>
        <v>2.2439595791073477</v>
      </c>
      <c r="O2292" s="51">
        <f t="shared" si="220"/>
        <v>2.9377852060062755</v>
      </c>
      <c r="Q2292" s="12">
        <v>41473</v>
      </c>
      <c r="R2292" s="5">
        <v>6500</v>
      </c>
      <c r="S2292" s="5">
        <v>6510</v>
      </c>
      <c r="T2292" s="5">
        <v>6440</v>
      </c>
      <c r="U2292" s="5">
        <v>6480</v>
      </c>
      <c r="V2292" s="5">
        <v>8866000</v>
      </c>
      <c r="W2292" s="3">
        <v>6480</v>
      </c>
      <c r="X2292" s="19">
        <f t="shared" si="221"/>
        <v>-0.30864197530864196</v>
      </c>
      <c r="AF2292" s="51">
        <f t="shared" si="223"/>
        <v>-2.9324729359137679E-2</v>
      </c>
      <c r="AG2292" s="51">
        <f t="shared" si="222"/>
        <v>9.0429892981312484E-3</v>
      </c>
    </row>
    <row r="2293" spans="1:33">
      <c r="A2293" s="12">
        <v>41474</v>
      </c>
      <c r="B2293" s="14">
        <v>14909.76</v>
      </c>
      <c r="C2293" s="14">
        <v>14953.29</v>
      </c>
      <c r="D2293" s="14">
        <v>14413.28</v>
      </c>
      <c r="E2293" s="15">
        <v>14589.91</v>
      </c>
      <c r="F2293" s="19">
        <f t="shared" si="218"/>
        <v>-1.498227199482383</v>
      </c>
      <c r="G2293" s="19"/>
      <c r="H2293" s="19"/>
      <c r="I2293" s="19"/>
      <c r="J2293" s="19"/>
      <c r="K2293" s="19"/>
      <c r="L2293" s="19"/>
      <c r="M2293" s="19"/>
      <c r="N2293" s="51">
        <f t="shared" si="219"/>
        <v>-3.3443271102873693</v>
      </c>
      <c r="O2293" s="51">
        <f t="shared" si="220"/>
        <v>5.0012473300561693</v>
      </c>
      <c r="Q2293" s="12">
        <v>41474</v>
      </c>
      <c r="R2293" s="5">
        <v>6530</v>
      </c>
      <c r="S2293" s="5">
        <v>6540</v>
      </c>
      <c r="T2293" s="5">
        <v>6400</v>
      </c>
      <c r="U2293" s="5">
        <v>6470</v>
      </c>
      <c r="V2293" s="5">
        <v>12069100</v>
      </c>
      <c r="W2293" s="3">
        <v>6470</v>
      </c>
      <c r="X2293" s="19">
        <f t="shared" si="221"/>
        <v>-0.15455950540958269</v>
      </c>
      <c r="AF2293" s="51">
        <f t="shared" si="223"/>
        <v>-3.6730577542195032E-3</v>
      </c>
      <c r="AG2293" s="51">
        <f t="shared" si="222"/>
        <v>5.6672235321544319E-4</v>
      </c>
    </row>
    <row r="2294" spans="1:33">
      <c r="A2294" s="12">
        <v>41477</v>
      </c>
      <c r="B2294" s="14">
        <v>14770.02</v>
      </c>
      <c r="C2294" s="14">
        <v>14770.02</v>
      </c>
      <c r="D2294" s="14">
        <v>14514.29</v>
      </c>
      <c r="E2294" s="15">
        <v>14658.04</v>
      </c>
      <c r="F2294" s="19">
        <f t="shared" si="218"/>
        <v>0.46479611189491238</v>
      </c>
      <c r="G2294" s="19"/>
      <c r="H2294" s="19"/>
      <c r="I2294" s="19"/>
      <c r="J2294" s="19"/>
      <c r="K2294" s="19"/>
      <c r="L2294" s="19"/>
      <c r="M2294" s="19"/>
      <c r="N2294" s="51">
        <f t="shared" si="219"/>
        <v>0.1022283483758003</v>
      </c>
      <c r="O2294" s="51">
        <f t="shared" si="220"/>
        <v>4.7800061904597811E-2</v>
      </c>
      <c r="Q2294" s="12">
        <v>41477</v>
      </c>
      <c r="R2294" s="5">
        <v>6490</v>
      </c>
      <c r="S2294" s="5">
        <v>6500</v>
      </c>
      <c r="T2294" s="5">
        <v>6430</v>
      </c>
      <c r="U2294" s="5">
        <v>6490</v>
      </c>
      <c r="V2294" s="5">
        <v>6838100</v>
      </c>
      <c r="W2294" s="3">
        <v>6490</v>
      </c>
      <c r="X2294" s="19">
        <f t="shared" si="221"/>
        <v>0.30816640986132515</v>
      </c>
      <c r="AF2294" s="51">
        <f t="shared" si="223"/>
        <v>2.9341858303074005E-2</v>
      </c>
      <c r="AG2294" s="51">
        <f t="shared" si="222"/>
        <v>9.0500328156750808E-3</v>
      </c>
    </row>
    <row r="2295" spans="1:33">
      <c r="A2295" s="12">
        <v>41478</v>
      </c>
      <c r="B2295" s="14">
        <v>14555.36</v>
      </c>
      <c r="C2295" s="14">
        <v>14820.18</v>
      </c>
      <c r="D2295" s="14">
        <v>14549.06</v>
      </c>
      <c r="E2295" s="15">
        <v>14778.51</v>
      </c>
      <c r="F2295" s="19">
        <f t="shared" si="218"/>
        <v>0.81517013555493301</v>
      </c>
      <c r="G2295" s="19"/>
      <c r="H2295" s="19"/>
      <c r="I2295" s="19"/>
      <c r="J2295" s="19"/>
      <c r="K2295" s="19"/>
      <c r="L2295" s="19"/>
      <c r="M2295" s="19"/>
      <c r="N2295" s="51">
        <f t="shared" si="219"/>
        <v>0.54725371312588178</v>
      </c>
      <c r="O2295" s="51">
        <f t="shared" si="220"/>
        <v>0.44762907666403073</v>
      </c>
      <c r="Q2295" s="12">
        <v>41478</v>
      </c>
      <c r="R2295" s="5">
        <v>6440</v>
      </c>
      <c r="S2295" s="5">
        <v>6490</v>
      </c>
      <c r="T2295" s="5">
        <v>6430</v>
      </c>
      <c r="U2295" s="5">
        <v>6480</v>
      </c>
      <c r="V2295" s="5">
        <v>5599000</v>
      </c>
      <c r="W2295" s="3">
        <v>6480</v>
      </c>
      <c r="X2295" s="19">
        <f t="shared" si="221"/>
        <v>-0.15432098765432098</v>
      </c>
      <c r="AF2295" s="51">
        <f t="shared" si="223"/>
        <v>-3.6560496622401197E-3</v>
      </c>
      <c r="AG2295" s="51">
        <f t="shared" si="222"/>
        <v>5.6322611290142118E-4</v>
      </c>
    </row>
    <row r="2296" spans="1:33">
      <c r="A2296" s="12">
        <v>41479</v>
      </c>
      <c r="B2296" s="14">
        <v>14719.64</v>
      </c>
      <c r="C2296" s="14">
        <v>14751.87</v>
      </c>
      <c r="D2296" s="14">
        <v>14630.68</v>
      </c>
      <c r="E2296" s="15">
        <v>14731.28</v>
      </c>
      <c r="F2296" s="19">
        <f t="shared" si="218"/>
        <v>-0.32061029319923023</v>
      </c>
      <c r="G2296" s="19"/>
      <c r="H2296" s="19"/>
      <c r="I2296" s="19"/>
      <c r="J2296" s="19"/>
      <c r="K2296" s="19"/>
      <c r="L2296" s="19"/>
      <c r="M2296" s="19"/>
      <c r="N2296" s="51">
        <f t="shared" si="219"/>
        <v>-3.2104409260044701E-2</v>
      </c>
      <c r="O2296" s="51">
        <f t="shared" si="220"/>
        <v>1.0203587914661874E-2</v>
      </c>
      <c r="Q2296" s="12">
        <v>41479</v>
      </c>
      <c r="R2296" s="5">
        <v>6440</v>
      </c>
      <c r="S2296" s="5">
        <v>6460</v>
      </c>
      <c r="T2296" s="5">
        <v>6410</v>
      </c>
      <c r="U2296" s="5">
        <v>6430</v>
      </c>
      <c r="V2296" s="5">
        <v>5834900</v>
      </c>
      <c r="W2296" s="3">
        <v>6430</v>
      </c>
      <c r="X2296" s="19">
        <f t="shared" si="221"/>
        <v>-0.77760497667185069</v>
      </c>
      <c r="AF2296" s="51">
        <f t="shared" si="223"/>
        <v>-0.46970839212120191</v>
      </c>
      <c r="AG2296" s="51">
        <f t="shared" si="222"/>
        <v>0.36512179644544984</v>
      </c>
    </row>
    <row r="2297" spans="1:33">
      <c r="A2297" s="12">
        <v>41480</v>
      </c>
      <c r="B2297" s="14">
        <v>14747.21</v>
      </c>
      <c r="C2297" s="14">
        <v>14748.77</v>
      </c>
      <c r="D2297" s="14">
        <v>14533.21</v>
      </c>
      <c r="E2297" s="15">
        <v>14562.93</v>
      </c>
      <c r="F2297" s="19">
        <f t="shared" si="218"/>
        <v>-1.1560173673841758</v>
      </c>
      <c r="G2297" s="19"/>
      <c r="H2297" s="19"/>
      <c r="I2297" s="19"/>
      <c r="J2297" s="19"/>
      <c r="K2297" s="19"/>
      <c r="L2297" s="19"/>
      <c r="M2297" s="19"/>
      <c r="N2297" s="51">
        <f t="shared" si="219"/>
        <v>-1.5337348301148259</v>
      </c>
      <c r="O2297" s="51">
        <f t="shared" si="220"/>
        <v>1.7687523924631776</v>
      </c>
      <c r="Q2297" s="12">
        <v>41480</v>
      </c>
      <c r="R2297" s="5">
        <v>6420</v>
      </c>
      <c r="S2297" s="5">
        <v>6430</v>
      </c>
      <c r="T2297" s="5">
        <v>6340</v>
      </c>
      <c r="U2297" s="5">
        <v>6380</v>
      </c>
      <c r="V2297" s="5">
        <v>6430600</v>
      </c>
      <c r="W2297" s="3">
        <v>6380</v>
      </c>
      <c r="X2297" s="19">
        <f t="shared" si="221"/>
        <v>-0.7836990595611284</v>
      </c>
      <c r="AF2297" s="51">
        <f t="shared" si="223"/>
        <v>-0.48084232957295509</v>
      </c>
      <c r="AG2297" s="51">
        <f t="shared" si="222"/>
        <v>0.37670691298753245</v>
      </c>
    </row>
    <row r="2298" spans="1:33">
      <c r="A2298" s="12">
        <v>41481</v>
      </c>
      <c r="B2298" s="14">
        <v>14339.39</v>
      </c>
      <c r="C2298" s="14">
        <v>14376.01</v>
      </c>
      <c r="D2298" s="14">
        <v>14114.52</v>
      </c>
      <c r="E2298" s="15">
        <v>14129.98</v>
      </c>
      <c r="F2298" s="19">
        <f t="shared" si="218"/>
        <v>-3.0640524615038434</v>
      </c>
      <c r="G2298" s="19"/>
      <c r="H2298" s="19"/>
      <c r="I2298" s="19"/>
      <c r="J2298" s="19"/>
      <c r="K2298" s="19"/>
      <c r="L2298" s="19"/>
      <c r="M2298" s="19"/>
      <c r="N2298" s="51">
        <f t="shared" si="219"/>
        <v>-28.688230053163313</v>
      </c>
      <c r="O2298" s="51">
        <f t="shared" si="220"/>
        <v>87.822340390047742</v>
      </c>
      <c r="Q2298" s="12">
        <v>41481</v>
      </c>
      <c r="R2298" s="5">
        <v>6280</v>
      </c>
      <c r="S2298" s="5">
        <v>6290</v>
      </c>
      <c r="T2298" s="5">
        <v>6150</v>
      </c>
      <c r="U2298" s="5">
        <v>6150</v>
      </c>
      <c r="V2298" s="5">
        <v>11473100</v>
      </c>
      <c r="W2298" s="3">
        <v>6150</v>
      </c>
      <c r="X2298" s="19">
        <f t="shared" si="221"/>
        <v>-3.7398373983739837</v>
      </c>
      <c r="AF2298" s="51">
        <f t="shared" si="223"/>
        <v>-52.295565315242435</v>
      </c>
      <c r="AG2298" s="51">
        <f t="shared" si="222"/>
        <v>195.56290630010795</v>
      </c>
    </row>
    <row r="2299" spans="1:33">
      <c r="A2299" s="12">
        <v>41484</v>
      </c>
      <c r="B2299" s="14">
        <v>13899.27</v>
      </c>
      <c r="C2299" s="14">
        <v>13953.85</v>
      </c>
      <c r="D2299" s="14">
        <v>13661.13</v>
      </c>
      <c r="E2299" s="15">
        <v>13661.13</v>
      </c>
      <c r="F2299" s="19">
        <f t="shared" si="218"/>
        <v>-3.4320001346887148</v>
      </c>
      <c r="G2299" s="19"/>
      <c r="H2299" s="19"/>
      <c r="I2299" s="19"/>
      <c r="J2299" s="19"/>
      <c r="K2299" s="19"/>
      <c r="L2299" s="19"/>
      <c r="M2299" s="19"/>
      <c r="N2299" s="51">
        <f t="shared" si="219"/>
        <v>-40.32590585012769</v>
      </c>
      <c r="O2299" s="51">
        <f t="shared" si="220"/>
        <v>138.28619991434869</v>
      </c>
      <c r="Q2299" s="12">
        <v>41484</v>
      </c>
      <c r="R2299" s="5">
        <v>6010</v>
      </c>
      <c r="S2299" s="5">
        <v>6040</v>
      </c>
      <c r="T2299" s="5">
        <v>5900</v>
      </c>
      <c r="U2299" s="5">
        <v>5900</v>
      </c>
      <c r="V2299" s="5">
        <v>12604100</v>
      </c>
      <c r="W2299" s="3">
        <v>5900</v>
      </c>
      <c r="X2299" s="19">
        <f t="shared" si="221"/>
        <v>-4.2372881355932197</v>
      </c>
      <c r="AF2299" s="51">
        <f t="shared" si="223"/>
        <v>-76.064435383228187</v>
      </c>
      <c r="AG2299" s="51">
        <f t="shared" si="222"/>
        <v>322.2865597049813</v>
      </c>
    </row>
    <row r="2300" spans="1:33">
      <c r="A2300" s="12">
        <v>41485</v>
      </c>
      <c r="B2300" s="14">
        <v>13634.2</v>
      </c>
      <c r="C2300" s="14">
        <v>13909.45</v>
      </c>
      <c r="D2300" s="14">
        <v>13613.78</v>
      </c>
      <c r="E2300" s="15">
        <v>13869.82</v>
      </c>
      <c r="F2300" s="19">
        <f t="shared" si="218"/>
        <v>1.5046338020248315</v>
      </c>
      <c r="G2300" s="19"/>
      <c r="H2300" s="19"/>
      <c r="I2300" s="19"/>
      <c r="J2300" s="19"/>
      <c r="K2300" s="19"/>
      <c r="L2300" s="19"/>
      <c r="M2300" s="19"/>
      <c r="N2300" s="51">
        <f t="shared" si="219"/>
        <v>3.4253261363377296</v>
      </c>
      <c r="O2300" s="51">
        <f t="shared" si="220"/>
        <v>5.1634015940750766</v>
      </c>
      <c r="Q2300" s="12">
        <v>41485</v>
      </c>
      <c r="R2300" s="5">
        <v>5890</v>
      </c>
      <c r="S2300" s="5">
        <v>6130</v>
      </c>
      <c r="T2300" s="5">
        <v>5890</v>
      </c>
      <c r="U2300" s="5">
        <v>6070</v>
      </c>
      <c r="V2300" s="5">
        <v>11949300</v>
      </c>
      <c r="W2300" s="3">
        <v>6070</v>
      </c>
      <c r="X2300" s="19">
        <f t="shared" si="221"/>
        <v>2.8006589785831961</v>
      </c>
      <c r="AF2300" s="51">
        <f t="shared" si="223"/>
        <v>21.973804995131907</v>
      </c>
      <c r="AG2300" s="51">
        <f t="shared" si="222"/>
        <v>61.547018788880955</v>
      </c>
    </row>
    <row r="2301" spans="1:33">
      <c r="A2301" s="12">
        <v>41486</v>
      </c>
      <c r="B2301" s="14">
        <v>13733.55</v>
      </c>
      <c r="C2301" s="14">
        <v>13836.03</v>
      </c>
      <c r="D2301" s="14">
        <v>13644.21</v>
      </c>
      <c r="E2301" s="15">
        <v>13668.32</v>
      </c>
      <c r="F2301" s="19">
        <f t="shared" si="218"/>
        <v>-1.4742119002189005</v>
      </c>
      <c r="G2301" s="19"/>
      <c r="H2301" s="19"/>
      <c r="I2301" s="19"/>
      <c r="J2301" s="19"/>
      <c r="K2301" s="19"/>
      <c r="L2301" s="19"/>
      <c r="M2301" s="19"/>
      <c r="N2301" s="51">
        <f t="shared" si="219"/>
        <v>-3.1857810611800317</v>
      </c>
      <c r="O2301" s="51">
        <f t="shared" si="220"/>
        <v>4.6876434186140727</v>
      </c>
      <c r="Q2301" s="12">
        <v>41486</v>
      </c>
      <c r="R2301" s="5">
        <v>6020</v>
      </c>
      <c r="S2301" s="5">
        <v>6110</v>
      </c>
      <c r="T2301" s="5">
        <v>5970</v>
      </c>
      <c r="U2301" s="5">
        <v>5970</v>
      </c>
      <c r="V2301" s="5">
        <v>11066600</v>
      </c>
      <c r="W2301" s="3">
        <v>5970</v>
      </c>
      <c r="X2301" s="19">
        <f t="shared" si="221"/>
        <v>-1.675041876046901</v>
      </c>
      <c r="AF2301" s="51">
        <f t="shared" si="223"/>
        <v>-4.6975205766976131</v>
      </c>
      <c r="AG2301" s="51">
        <f t="shared" si="222"/>
        <v>7.8672856940998335</v>
      </c>
    </row>
    <row r="2302" spans="1:33">
      <c r="A2302" s="12">
        <v>41487</v>
      </c>
      <c r="B2302" s="14">
        <v>13674.5</v>
      </c>
      <c r="C2302" s="14">
        <v>14005.77</v>
      </c>
      <c r="D2302" s="14">
        <v>13645.61</v>
      </c>
      <c r="E2302" s="15">
        <v>14005.77</v>
      </c>
      <c r="F2302" s="19">
        <f t="shared" si="218"/>
        <v>2.4093641406363284</v>
      </c>
      <c r="G2302" s="19"/>
      <c r="H2302" s="19"/>
      <c r="I2302" s="19"/>
      <c r="J2302" s="19"/>
      <c r="K2302" s="19"/>
      <c r="L2302" s="19"/>
      <c r="M2302" s="19"/>
      <c r="N2302" s="51">
        <f t="shared" si="219"/>
        <v>14.035004595547289</v>
      </c>
      <c r="O2302" s="51">
        <f t="shared" si="220"/>
        <v>33.854526622177829</v>
      </c>
      <c r="Q2302" s="12">
        <v>41487</v>
      </c>
      <c r="R2302" s="5">
        <v>6030</v>
      </c>
      <c r="S2302" s="5">
        <v>6240</v>
      </c>
      <c r="T2302" s="5">
        <v>6000</v>
      </c>
      <c r="U2302" s="5">
        <v>6220</v>
      </c>
      <c r="V2302" s="5">
        <v>10410100</v>
      </c>
      <c r="W2302" s="3">
        <v>6220</v>
      </c>
      <c r="X2302" s="19">
        <f t="shared" si="221"/>
        <v>4.019292604501608</v>
      </c>
      <c r="AF2302" s="51">
        <f t="shared" si="223"/>
        <v>64.943498104307295</v>
      </c>
      <c r="AG2302" s="51">
        <f t="shared" si="222"/>
        <v>261.04431336404753</v>
      </c>
    </row>
    <row r="2303" spans="1:33">
      <c r="A2303" s="12">
        <v>41488</v>
      </c>
      <c r="B2303" s="14">
        <v>14178.66</v>
      </c>
      <c r="C2303" s="14">
        <v>14466.16</v>
      </c>
      <c r="D2303" s="14">
        <v>14146.92</v>
      </c>
      <c r="E2303" s="15">
        <v>14466.16</v>
      </c>
      <c r="F2303" s="19">
        <f t="shared" si="218"/>
        <v>3.1825308167474948</v>
      </c>
      <c r="G2303" s="19"/>
      <c r="H2303" s="19"/>
      <c r="I2303" s="19"/>
      <c r="J2303" s="19"/>
      <c r="K2303" s="19"/>
      <c r="L2303" s="19"/>
      <c r="M2303" s="19"/>
      <c r="N2303" s="51">
        <f t="shared" si="219"/>
        <v>32.318973819196898</v>
      </c>
      <c r="O2303" s="51">
        <f t="shared" si="220"/>
        <v>102.94614389463486</v>
      </c>
      <c r="Q2303" s="12">
        <v>41488</v>
      </c>
      <c r="R2303" s="5">
        <v>6330</v>
      </c>
      <c r="S2303" s="5">
        <v>6430</v>
      </c>
      <c r="T2303" s="5">
        <v>6300</v>
      </c>
      <c r="U2303" s="5">
        <v>6430</v>
      </c>
      <c r="V2303" s="5">
        <v>13775100</v>
      </c>
      <c r="W2303" s="3">
        <v>6430</v>
      </c>
      <c r="X2303" s="19">
        <f t="shared" si="221"/>
        <v>3.2659409020217729</v>
      </c>
      <c r="AF2303" s="51">
        <f t="shared" si="223"/>
        <v>34.844303971528873</v>
      </c>
      <c r="AG2303" s="51">
        <f t="shared" si="222"/>
        <v>113.80876876944541</v>
      </c>
    </row>
    <row r="2304" spans="1:33">
      <c r="A2304" s="12">
        <v>41491</v>
      </c>
      <c r="B2304" s="14">
        <v>14318.21</v>
      </c>
      <c r="C2304" s="14">
        <v>14370.98</v>
      </c>
      <c r="D2304" s="14">
        <v>14225.5</v>
      </c>
      <c r="E2304" s="15">
        <v>14258.04</v>
      </c>
      <c r="F2304" s="19">
        <f t="shared" si="218"/>
        <v>-1.459667668206843</v>
      </c>
      <c r="G2304" s="19"/>
      <c r="H2304" s="19"/>
      <c r="I2304" s="19"/>
      <c r="J2304" s="19"/>
      <c r="K2304" s="19"/>
      <c r="L2304" s="19"/>
      <c r="M2304" s="19"/>
      <c r="N2304" s="51">
        <f t="shared" si="219"/>
        <v>-3.0922427547814402</v>
      </c>
      <c r="O2304" s="51">
        <f t="shared" si="220"/>
        <v>4.5050343579650489</v>
      </c>
      <c r="Q2304" s="12">
        <v>41491</v>
      </c>
      <c r="R2304" s="5">
        <v>6440</v>
      </c>
      <c r="S2304" s="5">
        <v>6500</v>
      </c>
      <c r="T2304" s="5">
        <v>6330</v>
      </c>
      <c r="U2304" s="5">
        <v>6360</v>
      </c>
      <c r="V2304" s="5">
        <v>13235000</v>
      </c>
      <c r="W2304" s="3">
        <v>6360</v>
      </c>
      <c r="X2304" s="19">
        <f t="shared" si="221"/>
        <v>-1.10062893081761</v>
      </c>
      <c r="AF2304" s="51">
        <f t="shared" si="223"/>
        <v>-1.3323113434437417</v>
      </c>
      <c r="AG2304" s="51">
        <f t="shared" si="222"/>
        <v>1.4660236194650154</v>
      </c>
    </row>
    <row r="2305" spans="1:33">
      <c r="A2305" s="12">
        <v>41492</v>
      </c>
      <c r="B2305" s="14">
        <v>14237.1</v>
      </c>
      <c r="C2305" s="14">
        <v>14401.06</v>
      </c>
      <c r="D2305" s="14">
        <v>14031.61</v>
      </c>
      <c r="E2305" s="15">
        <v>14401.06</v>
      </c>
      <c r="F2305" s="19">
        <f t="shared" si="218"/>
        <v>0.99312133967915295</v>
      </c>
      <c r="G2305" s="19"/>
      <c r="H2305" s="19"/>
      <c r="I2305" s="19"/>
      <c r="J2305" s="19"/>
      <c r="K2305" s="19"/>
      <c r="L2305" s="19"/>
      <c r="M2305" s="19"/>
      <c r="N2305" s="51">
        <f t="shared" si="219"/>
        <v>0.98776972243021366</v>
      </c>
      <c r="O2305" s="51">
        <f t="shared" si="220"/>
        <v>0.98372629397546385</v>
      </c>
      <c r="Q2305" s="12">
        <v>41492</v>
      </c>
      <c r="R2305" s="5">
        <v>6330</v>
      </c>
      <c r="S2305" s="5">
        <v>6380</v>
      </c>
      <c r="T2305" s="5">
        <v>6240</v>
      </c>
      <c r="U2305" s="5">
        <v>6380</v>
      </c>
      <c r="V2305" s="5">
        <v>10725100</v>
      </c>
      <c r="W2305" s="3">
        <v>6380</v>
      </c>
      <c r="X2305" s="19">
        <f t="shared" si="221"/>
        <v>0.31347962382445138</v>
      </c>
      <c r="AF2305" s="51">
        <f t="shared" si="223"/>
        <v>3.0884494413486067E-2</v>
      </c>
      <c r="AG2305" s="51">
        <f t="shared" si="222"/>
        <v>9.6899304889909183E-3</v>
      </c>
    </row>
    <row r="2306" spans="1:33">
      <c r="A2306" s="12">
        <v>41493</v>
      </c>
      <c r="B2306" s="14">
        <v>14155.95</v>
      </c>
      <c r="C2306" s="14">
        <v>14164.7</v>
      </c>
      <c r="D2306" s="14">
        <v>13824.94</v>
      </c>
      <c r="E2306" s="15">
        <v>13824.94</v>
      </c>
      <c r="F2306" s="19">
        <f t="shared" si="218"/>
        <v>-4.167251358776233</v>
      </c>
      <c r="G2306" s="19"/>
      <c r="H2306" s="19"/>
      <c r="I2306" s="19"/>
      <c r="J2306" s="19"/>
      <c r="K2306" s="19"/>
      <c r="L2306" s="19"/>
      <c r="M2306" s="19"/>
      <c r="N2306" s="51">
        <f t="shared" si="219"/>
        <v>-72.223415395072834</v>
      </c>
      <c r="O2306" s="51">
        <f t="shared" si="220"/>
        <v>300.77197164497744</v>
      </c>
      <c r="Q2306" s="12">
        <v>41493</v>
      </c>
      <c r="R2306" s="5">
        <v>6230</v>
      </c>
      <c r="S2306" s="5">
        <v>6340</v>
      </c>
      <c r="T2306" s="5">
        <v>6200</v>
      </c>
      <c r="U2306" s="5">
        <v>6230</v>
      </c>
      <c r="V2306" s="5">
        <v>11561400</v>
      </c>
      <c r="W2306" s="3">
        <v>6230</v>
      </c>
      <c r="X2306" s="19">
        <f t="shared" si="221"/>
        <v>-2.4077046548956664</v>
      </c>
      <c r="AF2306" s="51">
        <f t="shared" si="223"/>
        <v>-13.952907511991805</v>
      </c>
      <c r="AG2306" s="51">
        <f t="shared" si="222"/>
        <v>33.590743808655382</v>
      </c>
    </row>
    <row r="2307" spans="1:33">
      <c r="A2307" s="12">
        <v>41494</v>
      </c>
      <c r="B2307" s="14">
        <v>13779.47</v>
      </c>
      <c r="C2307" s="14">
        <v>14031.14</v>
      </c>
      <c r="D2307" s="14">
        <v>13556.65</v>
      </c>
      <c r="E2307" s="15">
        <v>13605.56</v>
      </c>
      <c r="F2307" s="19">
        <f t="shared" si="218"/>
        <v>-1.6124290363645526</v>
      </c>
      <c r="G2307" s="19"/>
      <c r="H2307" s="19"/>
      <c r="I2307" s="19"/>
      <c r="J2307" s="19"/>
      <c r="K2307" s="19"/>
      <c r="L2307" s="19"/>
      <c r="M2307" s="19"/>
      <c r="N2307" s="51">
        <f t="shared" si="219"/>
        <v>-4.1705122314663168</v>
      </c>
      <c r="O2307" s="51">
        <f t="shared" si="220"/>
        <v>6.7130394441953225</v>
      </c>
      <c r="Q2307" s="12">
        <v>41494</v>
      </c>
      <c r="R2307" s="5">
        <v>6200</v>
      </c>
      <c r="S2307" s="5">
        <v>6320</v>
      </c>
      <c r="T2307" s="5">
        <v>6140</v>
      </c>
      <c r="U2307" s="5">
        <v>6160</v>
      </c>
      <c r="V2307" s="5">
        <v>13365500</v>
      </c>
      <c r="W2307" s="3">
        <v>6160</v>
      </c>
      <c r="X2307" s="19">
        <f t="shared" si="221"/>
        <v>-1.1363636363636365</v>
      </c>
      <c r="AF2307" s="51">
        <f t="shared" si="223"/>
        <v>-1.4663745253299381</v>
      </c>
      <c r="AG2307" s="51">
        <f t="shared" si="222"/>
        <v>1.6659419960702586</v>
      </c>
    </row>
    <row r="2308" spans="1:33">
      <c r="A2308" s="12">
        <v>41495</v>
      </c>
      <c r="B2308" s="14">
        <v>13673.49</v>
      </c>
      <c r="C2308" s="14">
        <v>13754.96</v>
      </c>
      <c r="D2308" s="14">
        <v>13527.81</v>
      </c>
      <c r="E2308" s="15">
        <v>13615.19</v>
      </c>
      <c r="F2308" s="19">
        <f t="shared" si="218"/>
        <v>7.0729824556256787E-2</v>
      </c>
      <c r="G2308" s="19"/>
      <c r="H2308" s="19"/>
      <c r="I2308" s="19"/>
      <c r="J2308" s="19"/>
      <c r="K2308" s="19"/>
      <c r="L2308" s="19"/>
      <c r="M2308" s="19"/>
      <c r="N2308" s="51">
        <f t="shared" si="219"/>
        <v>3.9730839399619464E-4</v>
      </c>
      <c r="O2308" s="51">
        <f t="shared" si="220"/>
        <v>2.9208123353164447E-5</v>
      </c>
      <c r="Q2308" s="12">
        <v>41495</v>
      </c>
      <c r="R2308" s="5">
        <v>6200</v>
      </c>
      <c r="S2308" s="5">
        <v>6260</v>
      </c>
      <c r="T2308" s="5">
        <v>6150</v>
      </c>
      <c r="U2308" s="5">
        <v>6170</v>
      </c>
      <c r="V2308" s="5">
        <v>9358700</v>
      </c>
      <c r="W2308" s="3">
        <v>6170</v>
      </c>
      <c r="X2308" s="19">
        <f t="shared" si="221"/>
        <v>0.16207455429497569</v>
      </c>
      <c r="AF2308" s="51">
        <f t="shared" si="223"/>
        <v>4.278539063253344E-3</v>
      </c>
      <c r="AG2308" s="51">
        <f t="shared" si="222"/>
        <v>6.945880948627419E-4</v>
      </c>
    </row>
    <row r="2309" spans="1:33">
      <c r="A2309" s="12">
        <v>41498</v>
      </c>
      <c r="B2309" s="14">
        <v>13469.7</v>
      </c>
      <c r="C2309" s="14">
        <v>13658.86</v>
      </c>
      <c r="D2309" s="14">
        <v>13430.64</v>
      </c>
      <c r="E2309" s="15">
        <v>13519.43</v>
      </c>
      <c r="F2309" s="19">
        <f t="shared" si="218"/>
        <v>-0.7083138860144268</v>
      </c>
      <c r="G2309" s="19"/>
      <c r="H2309" s="19"/>
      <c r="I2309" s="19"/>
      <c r="J2309" s="19"/>
      <c r="K2309" s="19"/>
      <c r="L2309" s="19"/>
      <c r="M2309" s="19"/>
      <c r="N2309" s="51">
        <f t="shared" si="219"/>
        <v>-0.35119157562391762</v>
      </c>
      <c r="O2309" s="51">
        <f t="shared" si="220"/>
        <v>0.24777574236960886</v>
      </c>
      <c r="Q2309" s="12">
        <v>41498</v>
      </c>
      <c r="R2309" s="5">
        <v>6130</v>
      </c>
      <c r="S2309" s="5">
        <v>6230</v>
      </c>
      <c r="T2309" s="5">
        <v>6090</v>
      </c>
      <c r="U2309" s="5">
        <v>6190</v>
      </c>
      <c r="V2309" s="5">
        <v>8181000</v>
      </c>
      <c r="W2309" s="3">
        <v>6190</v>
      </c>
      <c r="X2309" s="19">
        <f t="shared" si="221"/>
        <v>0.32310177705977383</v>
      </c>
      <c r="AF2309" s="51">
        <f t="shared" si="223"/>
        <v>3.381407151416501E-2</v>
      </c>
      <c r="AG2309" s="51">
        <f t="shared" si="222"/>
        <v>1.0934441928264187E-2</v>
      </c>
    </row>
    <row r="2310" spans="1:33">
      <c r="A2310" s="12">
        <v>41499</v>
      </c>
      <c r="B2310" s="14">
        <v>13696.36</v>
      </c>
      <c r="C2310" s="5">
        <v>13867</v>
      </c>
      <c r="D2310" s="14">
        <v>13689.49</v>
      </c>
      <c r="E2310" s="3">
        <v>13867</v>
      </c>
      <c r="F2310" s="19">
        <f t="shared" si="218"/>
        <v>2.5064541717747151</v>
      </c>
      <c r="G2310" s="19"/>
      <c r="H2310" s="19"/>
      <c r="I2310" s="19"/>
      <c r="J2310" s="19"/>
      <c r="K2310" s="19"/>
      <c r="L2310" s="19"/>
      <c r="M2310" s="19"/>
      <c r="N2310" s="51">
        <f t="shared" si="219"/>
        <v>15.798878636965172</v>
      </c>
      <c r="O2310" s="51">
        <f t="shared" si="220"/>
        <v>39.643167789303625</v>
      </c>
      <c r="Q2310" s="12">
        <v>41499</v>
      </c>
      <c r="R2310" s="5">
        <v>6250</v>
      </c>
      <c r="S2310" s="5">
        <v>6340</v>
      </c>
      <c r="T2310" s="5">
        <v>6240</v>
      </c>
      <c r="U2310" s="5">
        <v>6330</v>
      </c>
      <c r="V2310" s="5">
        <v>9751600</v>
      </c>
      <c r="W2310" s="3">
        <v>6330</v>
      </c>
      <c r="X2310" s="19">
        <f t="shared" si="221"/>
        <v>2.2116903633491312</v>
      </c>
      <c r="AF2310" s="51">
        <f t="shared" si="223"/>
        <v>10.822577993480646</v>
      </c>
      <c r="AG2310" s="51">
        <f t="shared" si="222"/>
        <v>23.939089716856618</v>
      </c>
    </row>
    <row r="2311" spans="1:33">
      <c r="A2311" s="12">
        <v>41500</v>
      </c>
      <c r="B2311" s="14">
        <v>13936.74</v>
      </c>
      <c r="C2311" s="14">
        <v>14050.16</v>
      </c>
      <c r="D2311" s="14">
        <v>13747.18</v>
      </c>
      <c r="E2311" s="15">
        <v>14050.16</v>
      </c>
      <c r="F2311" s="19">
        <f t="shared" si="218"/>
        <v>1.3036150478001665</v>
      </c>
      <c r="G2311" s="19"/>
      <c r="H2311" s="19"/>
      <c r="I2311" s="19"/>
      <c r="J2311" s="19"/>
      <c r="K2311" s="19"/>
      <c r="L2311" s="19"/>
      <c r="M2311" s="19"/>
      <c r="N2311" s="51">
        <f t="shared" si="219"/>
        <v>2.2296091075192441</v>
      </c>
      <c r="O2311" s="51">
        <f t="shared" si="220"/>
        <v>2.9127618176755048</v>
      </c>
      <c r="Q2311" s="12">
        <v>41500</v>
      </c>
      <c r="R2311" s="5">
        <v>6390</v>
      </c>
      <c r="S2311" s="5">
        <v>6420</v>
      </c>
      <c r="T2311" s="5">
        <v>6320</v>
      </c>
      <c r="U2311" s="5">
        <v>6410</v>
      </c>
      <c r="V2311" s="5">
        <v>9666900</v>
      </c>
      <c r="W2311" s="3">
        <v>6410</v>
      </c>
      <c r="X2311" s="19">
        <f t="shared" si="221"/>
        <v>1.2480499219968799</v>
      </c>
      <c r="AF2311" s="51">
        <f t="shared" si="223"/>
        <v>1.9452499193227661</v>
      </c>
      <c r="AG2311" s="51">
        <f t="shared" si="222"/>
        <v>2.4282899436349301</v>
      </c>
    </row>
    <row r="2312" spans="1:33">
      <c r="A2312" s="12">
        <v>41501</v>
      </c>
      <c r="B2312" s="14">
        <v>13845.64</v>
      </c>
      <c r="C2312" s="14">
        <v>13981.16</v>
      </c>
      <c r="D2312" s="14">
        <v>13711.12</v>
      </c>
      <c r="E2312" s="15">
        <v>13752.94</v>
      </c>
      <c r="F2312" s="19">
        <f t="shared" si="218"/>
        <v>-2.1611379094215444</v>
      </c>
      <c r="G2312" s="19"/>
      <c r="H2312" s="19"/>
      <c r="I2312" s="19"/>
      <c r="J2312" s="19"/>
      <c r="K2312" s="19"/>
      <c r="L2312" s="19"/>
      <c r="M2312" s="19"/>
      <c r="N2312" s="51">
        <f t="shared" si="219"/>
        <v>-10.054657239523632</v>
      </c>
      <c r="O2312" s="51">
        <f t="shared" si="220"/>
        <v>21.701497023914015</v>
      </c>
      <c r="Q2312" s="12">
        <v>41501</v>
      </c>
      <c r="R2312" s="5">
        <v>6360</v>
      </c>
      <c r="S2312" s="5">
        <v>6410</v>
      </c>
      <c r="T2312" s="5">
        <v>6300</v>
      </c>
      <c r="U2312" s="5">
        <v>6310</v>
      </c>
      <c r="V2312" s="5">
        <v>8134700</v>
      </c>
      <c r="W2312" s="3">
        <v>6310</v>
      </c>
      <c r="X2312" s="19">
        <f t="shared" si="221"/>
        <v>-1.5847860538827259</v>
      </c>
      <c r="AF2312" s="51">
        <f t="shared" si="223"/>
        <v>-3.9782469814226862</v>
      </c>
      <c r="AG2312" s="51">
        <f t="shared" si="222"/>
        <v>6.3036049694525236</v>
      </c>
    </row>
    <row r="2313" spans="1:33">
      <c r="A2313" s="12">
        <v>41502</v>
      </c>
      <c r="B2313" s="14">
        <v>13532.61</v>
      </c>
      <c r="C2313" s="14">
        <v>13739.52</v>
      </c>
      <c r="D2313" s="14">
        <v>13532.61</v>
      </c>
      <c r="E2313" s="15">
        <v>13650.11</v>
      </c>
      <c r="F2313" s="19">
        <f t="shared" si="218"/>
        <v>-0.75332726256418392</v>
      </c>
      <c r="G2313" s="19"/>
      <c r="H2313" s="19"/>
      <c r="I2313" s="19"/>
      <c r="J2313" s="19"/>
      <c r="K2313" s="19"/>
      <c r="L2313" s="19"/>
      <c r="M2313" s="19"/>
      <c r="N2313" s="51">
        <f t="shared" si="219"/>
        <v>-0.4227904471014951</v>
      </c>
      <c r="O2313" s="51">
        <f t="shared" si="220"/>
        <v>0.31732202802086179</v>
      </c>
      <c r="Q2313" s="12">
        <v>41502</v>
      </c>
      <c r="R2313" s="5">
        <v>6210</v>
      </c>
      <c r="S2313" s="5">
        <v>6340</v>
      </c>
      <c r="T2313" s="5">
        <v>6200</v>
      </c>
      <c r="U2313" s="5">
        <v>6290</v>
      </c>
      <c r="V2313" s="5">
        <v>8148400</v>
      </c>
      <c r="W2313" s="3">
        <v>6290</v>
      </c>
      <c r="X2313" s="19">
        <f t="shared" si="221"/>
        <v>-0.31796502384737679</v>
      </c>
      <c r="AF2313" s="51">
        <f t="shared" si="223"/>
        <v>-3.206566630171407E-2</v>
      </c>
      <c r="AG2313" s="51">
        <f t="shared" si="222"/>
        <v>1.0187173236884636E-2</v>
      </c>
    </row>
    <row r="2314" spans="1:33">
      <c r="A2314" s="12">
        <v>41505</v>
      </c>
      <c r="B2314" s="14">
        <v>13669.74</v>
      </c>
      <c r="C2314" s="14">
        <v>13758.13</v>
      </c>
      <c r="D2314" s="14">
        <v>13589.78</v>
      </c>
      <c r="E2314" s="15">
        <v>13758.13</v>
      </c>
      <c r="F2314" s="19">
        <f t="shared" si="218"/>
        <v>0.78513577063160922</v>
      </c>
      <c r="G2314" s="19"/>
      <c r="H2314" s="19"/>
      <c r="I2314" s="19"/>
      <c r="J2314" s="19"/>
      <c r="K2314" s="19"/>
      <c r="L2314" s="19"/>
      <c r="M2314" s="19"/>
      <c r="N2314" s="51">
        <f t="shared" si="219"/>
        <v>0.48915660744471212</v>
      </c>
      <c r="O2314" s="51">
        <f t="shared" si="220"/>
        <v>0.38541673293834383</v>
      </c>
      <c r="Q2314" s="12">
        <v>41505</v>
      </c>
      <c r="R2314" s="5">
        <v>6290</v>
      </c>
      <c r="S2314" s="5">
        <v>6330</v>
      </c>
      <c r="T2314" s="5">
        <v>6260</v>
      </c>
      <c r="U2314" s="5">
        <v>6320</v>
      </c>
      <c r="V2314" s="5">
        <v>5352200</v>
      </c>
      <c r="W2314" s="3">
        <v>6320</v>
      </c>
      <c r="X2314" s="19">
        <f t="shared" si="221"/>
        <v>0.4746835443037975</v>
      </c>
      <c r="AF2314" s="51">
        <f t="shared" si="223"/>
        <v>0.10713894302920207</v>
      </c>
      <c r="AG2314" s="51">
        <f t="shared" si="222"/>
        <v>5.0885784778392784E-2</v>
      </c>
    </row>
    <row r="2315" spans="1:33">
      <c r="A2315" s="12">
        <v>41506</v>
      </c>
      <c r="B2315" s="14">
        <v>13632.96</v>
      </c>
      <c r="C2315" s="14">
        <v>13730.09</v>
      </c>
      <c r="D2315" s="14">
        <v>13383.18</v>
      </c>
      <c r="E2315" s="15">
        <v>13396.38</v>
      </c>
      <c r="F2315" s="19">
        <f t="shared" si="218"/>
        <v>-2.7003563649284361</v>
      </c>
      <c r="G2315" s="19"/>
      <c r="H2315" s="19"/>
      <c r="I2315" s="19"/>
      <c r="J2315" s="19"/>
      <c r="K2315" s="19"/>
      <c r="L2315" s="19"/>
      <c r="M2315" s="19"/>
      <c r="N2315" s="51">
        <f t="shared" si="219"/>
        <v>-19.629929860136048</v>
      </c>
      <c r="O2315" s="51">
        <f t="shared" si="220"/>
        <v>52.953133401966248</v>
      </c>
      <c r="Q2315" s="12">
        <v>41506</v>
      </c>
      <c r="R2315" s="5">
        <v>6270</v>
      </c>
      <c r="S2315" s="5">
        <v>6300</v>
      </c>
      <c r="T2315" s="5">
        <v>6150</v>
      </c>
      <c r="U2315" s="5">
        <v>6160</v>
      </c>
      <c r="V2315" s="5">
        <v>10923000</v>
      </c>
      <c r="W2315" s="3">
        <v>6160</v>
      </c>
      <c r="X2315" s="19">
        <f t="shared" si="221"/>
        <v>-2.5974025974025974</v>
      </c>
      <c r="AF2315" s="51">
        <f t="shared" si="223"/>
        <v>-17.517957746458222</v>
      </c>
      <c r="AG2315" s="51">
        <f t="shared" si="222"/>
        <v>45.496497682097214</v>
      </c>
    </row>
    <row r="2316" spans="1:33">
      <c r="A2316" s="12">
        <v>41507</v>
      </c>
      <c r="B2316" s="14">
        <v>13431.28</v>
      </c>
      <c r="C2316" s="14">
        <v>13499.99</v>
      </c>
      <c r="D2316" s="14">
        <v>13250.36</v>
      </c>
      <c r="E2316" s="15">
        <v>13424.33</v>
      </c>
      <c r="F2316" s="19">
        <f t="shared" si="218"/>
        <v>0.20820405934598396</v>
      </c>
      <c r="G2316" s="19"/>
      <c r="H2316" s="19"/>
      <c r="I2316" s="19"/>
      <c r="J2316" s="19"/>
      <c r="K2316" s="19"/>
      <c r="L2316" s="19"/>
      <c r="M2316" s="19"/>
      <c r="N2316" s="51">
        <f t="shared" si="219"/>
        <v>9.392492153367649E-3</v>
      </c>
      <c r="O2316" s="51">
        <f t="shared" si="220"/>
        <v>1.9817146558147153E-3</v>
      </c>
      <c r="Q2316" s="12">
        <v>41507</v>
      </c>
      <c r="R2316" s="5">
        <v>6090</v>
      </c>
      <c r="S2316" s="5">
        <v>6100</v>
      </c>
      <c r="T2316" s="5">
        <v>6020</v>
      </c>
      <c r="U2316" s="5">
        <v>6030</v>
      </c>
      <c r="V2316" s="5">
        <v>12608600</v>
      </c>
      <c r="W2316" s="3">
        <v>6030</v>
      </c>
      <c r="X2316" s="19">
        <f t="shared" si="221"/>
        <v>-2.1558872305140961</v>
      </c>
      <c r="AF2316" s="51">
        <f t="shared" si="223"/>
        <v>-10.01650633950702</v>
      </c>
      <c r="AG2316" s="51">
        <f t="shared" si="222"/>
        <v>21.591775713804221</v>
      </c>
    </row>
    <row r="2317" spans="1:33">
      <c r="A2317" s="12">
        <v>41508</v>
      </c>
      <c r="B2317" s="14">
        <v>13314.05</v>
      </c>
      <c r="C2317" s="14">
        <v>13447.33</v>
      </c>
      <c r="D2317" s="14">
        <v>13238.73</v>
      </c>
      <c r="E2317" s="15">
        <v>13365.17</v>
      </c>
      <c r="F2317" s="19">
        <f t="shared" ref="F2317:F2380" si="224">(E2317-E2316)/E2317*100</f>
        <v>-0.44264307898814498</v>
      </c>
      <c r="G2317" s="19"/>
      <c r="H2317" s="19"/>
      <c r="I2317" s="19"/>
      <c r="J2317" s="19"/>
      <c r="K2317" s="19"/>
      <c r="L2317" s="19"/>
      <c r="M2317" s="19"/>
      <c r="N2317" s="51">
        <f t="shared" ref="N2317:N2380" si="225">(F2317-F$4)^3</f>
        <v>-8.5101501749195826E-2</v>
      </c>
      <c r="O2317" s="51">
        <f t="shared" ref="O2317:O2380" si="226">(F2317-F$4)^4</f>
        <v>3.7432568840045581E-2</v>
      </c>
      <c r="Q2317" s="12">
        <v>41508</v>
      </c>
      <c r="R2317" s="5">
        <v>6020</v>
      </c>
      <c r="S2317" s="5">
        <v>6100</v>
      </c>
      <c r="T2317" s="5">
        <v>6000</v>
      </c>
      <c r="U2317" s="5">
        <v>6050</v>
      </c>
      <c r="V2317" s="5">
        <v>8962700</v>
      </c>
      <c r="W2317" s="3">
        <v>6050</v>
      </c>
      <c r="X2317" s="19">
        <f t="shared" ref="X2317:X2380" si="227">(W2317-W2316)/W2317*100</f>
        <v>0.33057851239669422</v>
      </c>
      <c r="AF2317" s="51">
        <f t="shared" si="223"/>
        <v>3.6214199210915496E-2</v>
      </c>
      <c r="AG2317" s="51">
        <f t="shared" ref="AG2317:AG2380" si="228">(X2317-X$4)^4</f>
        <v>1.1981334184000115E-2</v>
      </c>
    </row>
    <row r="2318" spans="1:33">
      <c r="A2318" s="12">
        <v>41509</v>
      </c>
      <c r="B2318" s="14">
        <v>13583.76</v>
      </c>
      <c r="C2318" s="14">
        <v>13774.66</v>
      </c>
      <c r="D2318" s="14">
        <v>13575.4</v>
      </c>
      <c r="E2318" s="15">
        <v>13660.55</v>
      </c>
      <c r="F2318" s="19">
        <f t="shared" si="224"/>
        <v>2.162284827477658</v>
      </c>
      <c r="G2318" s="19"/>
      <c r="H2318" s="19"/>
      <c r="I2318" s="19"/>
      <c r="J2318" s="19"/>
      <c r="K2318" s="19"/>
      <c r="L2318" s="19"/>
      <c r="M2318" s="19"/>
      <c r="N2318" s="51">
        <f t="shared" si="225"/>
        <v>10.148826400781751</v>
      </c>
      <c r="O2318" s="51">
        <f t="shared" si="226"/>
        <v>21.972919522644933</v>
      </c>
      <c r="Q2318" s="12">
        <v>41509</v>
      </c>
      <c r="R2318" s="5">
        <v>6160</v>
      </c>
      <c r="S2318" s="5">
        <v>6290</v>
      </c>
      <c r="T2318" s="5">
        <v>6150</v>
      </c>
      <c r="U2318" s="5">
        <v>6220</v>
      </c>
      <c r="V2318" s="5">
        <v>12564300</v>
      </c>
      <c r="W2318" s="3">
        <v>6220</v>
      </c>
      <c r="X2318" s="19">
        <f t="shared" si="227"/>
        <v>2.7331189710610935</v>
      </c>
      <c r="AF2318" s="51">
        <f t="shared" ref="AF2318:AF2381" si="229">(X2318-X$4)^3</f>
        <v>20.42223472771963</v>
      </c>
      <c r="AG2318" s="51">
        <f t="shared" si="228"/>
        <v>55.821866194388633</v>
      </c>
    </row>
    <row r="2319" spans="1:33">
      <c r="A2319" s="12">
        <v>41512</v>
      </c>
      <c r="B2319" s="14">
        <v>13719.56</v>
      </c>
      <c r="C2319" s="14">
        <v>13741.49</v>
      </c>
      <c r="D2319" s="14">
        <v>13586.84</v>
      </c>
      <c r="E2319" s="15">
        <v>13636.28</v>
      </c>
      <c r="F2319" s="19">
        <f t="shared" si="224"/>
        <v>-0.17798109161735176</v>
      </c>
      <c r="G2319" s="19"/>
      <c r="H2319" s="19"/>
      <c r="I2319" s="19"/>
      <c r="J2319" s="19"/>
      <c r="K2319" s="19"/>
      <c r="L2319" s="19"/>
      <c r="M2319" s="19"/>
      <c r="N2319" s="51">
        <f t="shared" si="225"/>
        <v>-5.3773957060520858E-3</v>
      </c>
      <c r="O2319" s="51">
        <f t="shared" si="226"/>
        <v>9.4209781108630297E-4</v>
      </c>
      <c r="Q2319" s="12">
        <v>41512</v>
      </c>
      <c r="R2319" s="5">
        <v>6270</v>
      </c>
      <c r="S2319" s="5">
        <v>6300</v>
      </c>
      <c r="T2319" s="5">
        <v>6140</v>
      </c>
      <c r="U2319" s="5">
        <v>6210</v>
      </c>
      <c r="V2319" s="5">
        <v>5642900</v>
      </c>
      <c r="W2319" s="3">
        <v>6210</v>
      </c>
      <c r="X2319" s="19">
        <f t="shared" si="227"/>
        <v>-0.1610305958132045</v>
      </c>
      <c r="AF2319" s="51">
        <f t="shared" si="229"/>
        <v>-4.1548626279972311E-3</v>
      </c>
      <c r="AG2319" s="51">
        <f t="shared" si="228"/>
        <v>6.6794734162770411E-4</v>
      </c>
    </row>
    <row r="2320" spans="1:33">
      <c r="A2320" s="12">
        <v>41513</v>
      </c>
      <c r="B2320" s="14">
        <v>13551.75</v>
      </c>
      <c r="C2320" s="14">
        <v>13678.79</v>
      </c>
      <c r="D2320" s="14">
        <v>13517.1</v>
      </c>
      <c r="E2320" s="15">
        <v>13542.37</v>
      </c>
      <c r="F2320" s="19">
        <f t="shared" si="224"/>
        <v>-0.693453213876152</v>
      </c>
      <c r="G2320" s="19"/>
      <c r="H2320" s="19"/>
      <c r="I2320" s="19"/>
      <c r="J2320" s="19"/>
      <c r="K2320" s="19"/>
      <c r="L2320" s="19"/>
      <c r="M2320" s="19"/>
      <c r="N2320" s="51">
        <f t="shared" si="225"/>
        <v>-0.32946409502053964</v>
      </c>
      <c r="O2320" s="51">
        <f t="shared" si="226"/>
        <v>0.22755032292140623</v>
      </c>
      <c r="Q2320" s="12">
        <v>41513</v>
      </c>
      <c r="R2320" s="5">
        <v>6120</v>
      </c>
      <c r="S2320" s="5">
        <v>6210</v>
      </c>
      <c r="T2320" s="5">
        <v>6110</v>
      </c>
      <c r="U2320" s="5">
        <v>6160</v>
      </c>
      <c r="V2320" s="5">
        <v>5122800</v>
      </c>
      <c r="W2320" s="3">
        <v>6160</v>
      </c>
      <c r="X2320" s="19">
        <f t="shared" si="227"/>
        <v>-0.81168831168831157</v>
      </c>
      <c r="AF2320" s="51">
        <f t="shared" si="229"/>
        <v>-0.53424190384235204</v>
      </c>
      <c r="AG2320" s="51">
        <f t="shared" si="228"/>
        <v>0.43349484018090984</v>
      </c>
    </row>
    <row r="2321" spans="1:33">
      <c r="A2321" s="12">
        <v>41514</v>
      </c>
      <c r="B2321" s="14">
        <v>13285.03</v>
      </c>
      <c r="C2321" s="14">
        <v>13392.57</v>
      </c>
      <c r="D2321" s="14">
        <v>13188.14</v>
      </c>
      <c r="E2321" s="15">
        <v>13338.46</v>
      </c>
      <c r="F2321" s="19">
        <f t="shared" si="224"/>
        <v>-1.5287372005464026</v>
      </c>
      <c r="G2321" s="19"/>
      <c r="H2321" s="19"/>
      <c r="I2321" s="19"/>
      <c r="J2321" s="19"/>
      <c r="K2321" s="19"/>
      <c r="L2321" s="19"/>
      <c r="M2321" s="19"/>
      <c r="N2321" s="51">
        <f t="shared" si="225"/>
        <v>-3.5532244893770017</v>
      </c>
      <c r="O2321" s="51">
        <f t="shared" si="226"/>
        <v>5.4220501341089742</v>
      </c>
      <c r="Q2321" s="12">
        <v>41514</v>
      </c>
      <c r="R2321" s="5">
        <v>6010</v>
      </c>
      <c r="S2321" s="5">
        <v>6050</v>
      </c>
      <c r="T2321" s="5">
        <v>5980</v>
      </c>
      <c r="U2321" s="5">
        <v>6020</v>
      </c>
      <c r="V2321" s="5">
        <v>9535800</v>
      </c>
      <c r="W2321" s="3">
        <v>6020</v>
      </c>
      <c r="X2321" s="19">
        <f t="shared" si="227"/>
        <v>-2.3255813953488373</v>
      </c>
      <c r="AF2321" s="51">
        <f t="shared" si="229"/>
        <v>-12.573164383969266</v>
      </c>
      <c r="AG2321" s="51">
        <f t="shared" si="228"/>
        <v>29.236550106836582</v>
      </c>
    </row>
    <row r="2322" spans="1:33">
      <c r="A2322" s="12">
        <v>41515</v>
      </c>
      <c r="B2322" s="14">
        <v>13382.95</v>
      </c>
      <c r="C2322" s="14">
        <v>13463.14</v>
      </c>
      <c r="D2322" s="14">
        <v>13364.82</v>
      </c>
      <c r="E2322" s="15">
        <v>13459.71</v>
      </c>
      <c r="F2322" s="19">
        <f t="shared" si="224"/>
        <v>0.90083664506887595</v>
      </c>
      <c r="G2322" s="19"/>
      <c r="H2322" s="19"/>
      <c r="I2322" s="19"/>
      <c r="J2322" s="19"/>
      <c r="K2322" s="19"/>
      <c r="L2322" s="19"/>
      <c r="M2322" s="19"/>
      <c r="N2322" s="51">
        <f t="shared" si="225"/>
        <v>0.73783646890798849</v>
      </c>
      <c r="O2322" s="51">
        <f t="shared" si="226"/>
        <v>0.66672512727412414</v>
      </c>
      <c r="Q2322" s="12">
        <v>41515</v>
      </c>
      <c r="R2322" s="5">
        <v>6030</v>
      </c>
      <c r="S2322" s="5">
        <v>6060</v>
      </c>
      <c r="T2322" s="5">
        <v>6010</v>
      </c>
      <c r="U2322" s="5">
        <v>6060</v>
      </c>
      <c r="V2322" s="5">
        <v>6526700</v>
      </c>
      <c r="W2322" s="3">
        <v>6060</v>
      </c>
      <c r="X2322" s="19">
        <f t="shared" si="227"/>
        <v>0.66006600660066006</v>
      </c>
      <c r="AF2322" s="51">
        <f t="shared" si="229"/>
        <v>0.28793243619028774</v>
      </c>
      <c r="AG2322" s="51">
        <f t="shared" si="228"/>
        <v>0.19013152098669009</v>
      </c>
    </row>
    <row r="2323" spans="1:33">
      <c r="A2323" s="12">
        <v>41516</v>
      </c>
      <c r="B2323" s="14">
        <v>13573.24</v>
      </c>
      <c r="C2323" s="14">
        <v>13615.98</v>
      </c>
      <c r="D2323" s="14">
        <v>13335.91</v>
      </c>
      <c r="E2323" s="15">
        <v>13388.86</v>
      </c>
      <c r="F2323" s="19">
        <f t="shared" si="224"/>
        <v>-0.52917126626164246</v>
      </c>
      <c r="G2323" s="19"/>
      <c r="H2323" s="19"/>
      <c r="I2323" s="19"/>
      <c r="J2323" s="19"/>
      <c r="K2323" s="19"/>
      <c r="L2323" s="19"/>
      <c r="M2323" s="19"/>
      <c r="N2323" s="51">
        <f t="shared" si="225"/>
        <v>-0.14585228423414845</v>
      </c>
      <c r="O2323" s="51">
        <f t="shared" si="226"/>
        <v>7.6774614921148662E-2</v>
      </c>
      <c r="Q2323" s="12">
        <v>41516</v>
      </c>
      <c r="R2323" s="5">
        <v>6110</v>
      </c>
      <c r="S2323" s="5">
        <v>6140</v>
      </c>
      <c r="T2323" s="5">
        <v>5940</v>
      </c>
      <c r="U2323" s="5">
        <v>5940</v>
      </c>
      <c r="V2323" s="5">
        <v>14790000</v>
      </c>
      <c r="W2323" s="3">
        <v>5940</v>
      </c>
      <c r="X2323" s="19">
        <f t="shared" si="227"/>
        <v>-2.0202020202020203</v>
      </c>
      <c r="AF2323" s="51">
        <f t="shared" si="229"/>
        <v>-8.2416028300479311</v>
      </c>
      <c r="AG2323" s="51">
        <f t="shared" si="228"/>
        <v>16.647495604236784</v>
      </c>
    </row>
    <row r="2324" spans="1:33">
      <c r="A2324" s="12">
        <v>41519</v>
      </c>
      <c r="B2324" s="14">
        <v>13438.07</v>
      </c>
      <c r="C2324" s="14">
        <v>13613.48</v>
      </c>
      <c r="D2324" s="14">
        <v>13407.53</v>
      </c>
      <c r="E2324" s="15">
        <v>13572.92</v>
      </c>
      <c r="F2324" s="19">
        <f t="shared" si="224"/>
        <v>1.3560825526121092</v>
      </c>
      <c r="G2324" s="19"/>
      <c r="H2324" s="19"/>
      <c r="I2324" s="19"/>
      <c r="J2324" s="19"/>
      <c r="K2324" s="19"/>
      <c r="L2324" s="19"/>
      <c r="M2324" s="19"/>
      <c r="N2324" s="51">
        <f t="shared" si="225"/>
        <v>2.5091784336514364</v>
      </c>
      <c r="O2324" s="51">
        <f t="shared" si="226"/>
        <v>3.4096415770145323</v>
      </c>
      <c r="Q2324" s="12">
        <v>41519</v>
      </c>
      <c r="R2324" s="5">
        <v>5980</v>
      </c>
      <c r="S2324" s="5">
        <v>6040</v>
      </c>
      <c r="T2324" s="5">
        <v>5970</v>
      </c>
      <c r="U2324" s="5">
        <v>6000</v>
      </c>
      <c r="V2324" s="5">
        <v>5260900</v>
      </c>
      <c r="W2324" s="3">
        <v>6000</v>
      </c>
      <c r="X2324" s="19">
        <f t="shared" si="227"/>
        <v>1</v>
      </c>
      <c r="AF2324" s="51">
        <f t="shared" si="229"/>
        <v>1.0008036084286589</v>
      </c>
      <c r="AG2324" s="51">
        <f t="shared" si="228"/>
        <v>1.0010716213873723</v>
      </c>
    </row>
    <row r="2325" spans="1:33">
      <c r="A2325" s="12">
        <v>41520</v>
      </c>
      <c r="B2325" s="14">
        <v>13748.68</v>
      </c>
      <c r="C2325" s="14">
        <v>13978.44</v>
      </c>
      <c r="D2325" s="14">
        <v>13748.68</v>
      </c>
      <c r="E2325" s="15">
        <v>13978.44</v>
      </c>
      <c r="F2325" s="19">
        <f t="shared" si="224"/>
        <v>2.901039028675592</v>
      </c>
      <c r="G2325" s="19"/>
      <c r="H2325" s="19"/>
      <c r="I2325" s="19"/>
      <c r="J2325" s="19"/>
      <c r="K2325" s="19"/>
      <c r="L2325" s="19"/>
      <c r="M2325" s="19"/>
      <c r="N2325" s="51">
        <f t="shared" si="225"/>
        <v>24.485611753584116</v>
      </c>
      <c r="O2325" s="51">
        <f t="shared" si="226"/>
        <v>71.101911863575296</v>
      </c>
      <c r="Q2325" s="12">
        <v>41520</v>
      </c>
      <c r="R2325" s="5">
        <v>6130</v>
      </c>
      <c r="S2325" s="5">
        <v>6200</v>
      </c>
      <c r="T2325" s="5">
        <v>6110</v>
      </c>
      <c r="U2325" s="5">
        <v>6200</v>
      </c>
      <c r="V2325" s="5">
        <v>8760900</v>
      </c>
      <c r="W2325" s="3">
        <v>6200</v>
      </c>
      <c r="X2325" s="19">
        <f t="shared" si="227"/>
        <v>3.225806451612903</v>
      </c>
      <c r="AF2325" s="51">
        <f t="shared" si="229"/>
        <v>33.575545385773488</v>
      </c>
      <c r="AG2325" s="51">
        <f t="shared" si="228"/>
        <v>108.31720237749965</v>
      </c>
    </row>
    <row r="2326" spans="1:33">
      <c r="A2326" s="12">
        <v>41521</v>
      </c>
      <c r="B2326" s="14">
        <v>13875.17</v>
      </c>
      <c r="C2326" s="14">
        <v>14056.88</v>
      </c>
      <c r="D2326" s="14">
        <v>13843.61</v>
      </c>
      <c r="E2326" s="15">
        <v>14053.87</v>
      </c>
      <c r="F2326" s="19">
        <f t="shared" si="224"/>
        <v>0.53672049051257964</v>
      </c>
      <c r="G2326" s="19"/>
      <c r="H2326" s="19"/>
      <c r="I2326" s="19"/>
      <c r="J2326" s="19"/>
      <c r="K2326" s="19"/>
      <c r="L2326" s="19"/>
      <c r="M2326" s="19"/>
      <c r="N2326" s="51">
        <f t="shared" si="225"/>
        <v>0.15703194522887806</v>
      </c>
      <c r="O2326" s="51">
        <f t="shared" si="226"/>
        <v>8.4719622909919953E-2</v>
      </c>
      <c r="Q2326" s="12">
        <v>41521</v>
      </c>
      <c r="R2326" s="5">
        <v>6150</v>
      </c>
      <c r="S2326" s="5">
        <v>6230</v>
      </c>
      <c r="T2326" s="5">
        <v>6130</v>
      </c>
      <c r="U2326" s="5">
        <v>6230</v>
      </c>
      <c r="V2326" s="5">
        <v>6113300</v>
      </c>
      <c r="W2326" s="3">
        <v>6230</v>
      </c>
      <c r="X2326" s="19">
        <f t="shared" si="227"/>
        <v>0.4815409309791332</v>
      </c>
      <c r="AF2326" s="51">
        <f t="shared" si="229"/>
        <v>0.11184691017719012</v>
      </c>
      <c r="AG2326" s="51">
        <f t="shared" si="228"/>
        <v>5.3888817605221115E-2</v>
      </c>
    </row>
    <row r="2327" spans="1:33">
      <c r="A2327" s="12">
        <v>41522</v>
      </c>
      <c r="B2327" s="14">
        <v>14140.2</v>
      </c>
      <c r="C2327" s="14">
        <v>14156.5</v>
      </c>
      <c r="D2327" s="14">
        <v>13981.52</v>
      </c>
      <c r="E2327" s="15">
        <v>14064.82</v>
      </c>
      <c r="F2327" s="19">
        <f t="shared" si="224"/>
        <v>7.7853822516028709E-2</v>
      </c>
      <c r="G2327" s="19"/>
      <c r="H2327" s="19"/>
      <c r="I2327" s="19"/>
      <c r="J2327" s="19"/>
      <c r="K2327" s="19"/>
      <c r="L2327" s="19"/>
      <c r="M2327" s="19"/>
      <c r="N2327" s="51">
        <f t="shared" si="225"/>
        <v>5.2436685949067976E-4</v>
      </c>
      <c r="O2327" s="51">
        <f t="shared" si="226"/>
        <v>4.2284413847758543E-5</v>
      </c>
      <c r="Q2327" s="12">
        <v>41522</v>
      </c>
      <c r="R2327" s="5">
        <v>6280</v>
      </c>
      <c r="S2327" s="5">
        <v>6300</v>
      </c>
      <c r="T2327" s="5">
        <v>6210</v>
      </c>
      <c r="U2327" s="5">
        <v>6250</v>
      </c>
      <c r="V2327" s="5">
        <v>6486700</v>
      </c>
      <c r="W2327" s="3">
        <v>6250</v>
      </c>
      <c r="X2327" s="19">
        <f t="shared" si="227"/>
        <v>0.32</v>
      </c>
      <c r="AF2327" s="51">
        <f t="shared" si="229"/>
        <v>3.2850336336301238E-2</v>
      </c>
      <c r="AG2327" s="51">
        <f t="shared" si="228"/>
        <v>1.0520904873911335E-2</v>
      </c>
    </row>
    <row r="2328" spans="1:33">
      <c r="A2328" s="12">
        <v>41523</v>
      </c>
      <c r="B2328" s="14">
        <v>14088.41</v>
      </c>
      <c r="C2328" s="14">
        <v>14099.13</v>
      </c>
      <c r="D2328" s="14">
        <v>13834.52</v>
      </c>
      <c r="E2328" s="15">
        <v>13860.81</v>
      </c>
      <c r="F2328" s="19">
        <f t="shared" si="224"/>
        <v>-1.4718476048658067</v>
      </c>
      <c r="G2328" s="19"/>
      <c r="H2328" s="19"/>
      <c r="I2328" s="19"/>
      <c r="J2328" s="19"/>
      <c r="K2328" s="19"/>
      <c r="L2328" s="19"/>
      <c r="M2328" s="19"/>
      <c r="N2328" s="51">
        <f t="shared" si="225"/>
        <v>-3.1704489396095443</v>
      </c>
      <c r="O2328" s="51">
        <f t="shared" si="226"/>
        <v>4.6575874473679129</v>
      </c>
      <c r="Q2328" s="12">
        <v>41523</v>
      </c>
      <c r="R2328" s="5">
        <v>6280</v>
      </c>
      <c r="S2328" s="5">
        <v>6290</v>
      </c>
      <c r="T2328" s="5">
        <v>6170</v>
      </c>
      <c r="U2328" s="5">
        <v>6210</v>
      </c>
      <c r="V2328" s="5">
        <v>7003800</v>
      </c>
      <c r="W2328" s="3">
        <v>6210</v>
      </c>
      <c r="X2328" s="19">
        <f t="shared" si="227"/>
        <v>-0.64412238325281801</v>
      </c>
      <c r="AF2328" s="51">
        <f t="shared" si="229"/>
        <v>-0.26690909896388254</v>
      </c>
      <c r="AG2328" s="51">
        <f t="shared" si="228"/>
        <v>0.17185064727920538</v>
      </c>
    </row>
    <row r="2329" spans="1:33">
      <c r="A2329" s="12">
        <v>41526</v>
      </c>
      <c r="B2329" s="14">
        <v>14141.67</v>
      </c>
      <c r="C2329" s="14">
        <v>14251.46</v>
      </c>
      <c r="D2329" s="14">
        <v>14117.68</v>
      </c>
      <c r="E2329" s="15">
        <v>14205.23</v>
      </c>
      <c r="F2329" s="19">
        <f t="shared" si="224"/>
        <v>2.4245999536790328</v>
      </c>
      <c r="G2329" s="19"/>
      <c r="H2329" s="19"/>
      <c r="I2329" s="19"/>
      <c r="J2329" s="19"/>
      <c r="K2329" s="19"/>
      <c r="L2329" s="19"/>
      <c r="M2329" s="19"/>
      <c r="N2329" s="51">
        <f t="shared" si="225"/>
        <v>14.302635030958555</v>
      </c>
      <c r="O2329" s="51">
        <f t="shared" si="226"/>
        <v>34.718003465090305</v>
      </c>
      <c r="Q2329" s="12">
        <v>41526</v>
      </c>
      <c r="R2329" s="5">
        <v>6310</v>
      </c>
      <c r="S2329" s="5">
        <v>6320</v>
      </c>
      <c r="T2329" s="5">
        <v>6220</v>
      </c>
      <c r="U2329" s="5">
        <v>6260</v>
      </c>
      <c r="V2329" s="5">
        <v>7657500</v>
      </c>
      <c r="W2329" s="3">
        <v>6260</v>
      </c>
      <c r="X2329" s="19">
        <f t="shared" si="227"/>
        <v>0.79872204472843444</v>
      </c>
      <c r="AF2329" s="51">
        <f t="shared" si="229"/>
        <v>0.51006294553954168</v>
      </c>
      <c r="AG2329" s="51">
        <f t="shared" si="228"/>
        <v>0.40753511251285707</v>
      </c>
    </row>
    <row r="2330" spans="1:33">
      <c r="A2330" s="12">
        <v>41527</v>
      </c>
      <c r="B2330" s="14">
        <v>14318.72</v>
      </c>
      <c r="C2330" s="14">
        <v>14441.81</v>
      </c>
      <c r="D2330" s="14">
        <v>14296.78</v>
      </c>
      <c r="E2330" s="15">
        <v>14423.36</v>
      </c>
      <c r="F2330" s="19">
        <f t="shared" si="224"/>
        <v>1.5123383178399554</v>
      </c>
      <c r="G2330" s="19"/>
      <c r="H2330" s="19"/>
      <c r="I2330" s="19"/>
      <c r="J2330" s="19"/>
      <c r="K2330" s="19"/>
      <c r="L2330" s="19"/>
      <c r="M2330" s="19"/>
      <c r="N2330" s="51">
        <f t="shared" si="225"/>
        <v>3.4781162229190121</v>
      </c>
      <c r="O2330" s="51">
        <f t="shared" si="226"/>
        <v>5.269775573426867</v>
      </c>
      <c r="Q2330" s="12">
        <v>41527</v>
      </c>
      <c r="R2330" s="5">
        <v>6290</v>
      </c>
      <c r="S2330" s="5">
        <v>6300</v>
      </c>
      <c r="T2330" s="5">
        <v>6250</v>
      </c>
      <c r="U2330" s="5">
        <v>6300</v>
      </c>
      <c r="V2330" s="5">
        <v>6050800</v>
      </c>
      <c r="W2330" s="3">
        <v>6300</v>
      </c>
      <c r="X2330" s="19">
        <f t="shared" si="227"/>
        <v>0.63492063492063489</v>
      </c>
      <c r="AF2330" s="51">
        <f t="shared" si="229"/>
        <v>0.25627588494319103</v>
      </c>
      <c r="AG2330" s="51">
        <f t="shared" si="228"/>
        <v>0.16278347768941687</v>
      </c>
    </row>
    <row r="2331" spans="1:33">
      <c r="A2331" s="12">
        <v>41528</v>
      </c>
      <c r="B2331" s="14">
        <v>14511.74</v>
      </c>
      <c r="C2331" s="14">
        <v>14561.46</v>
      </c>
      <c r="D2331" s="14">
        <v>14422.72</v>
      </c>
      <c r="E2331" s="15">
        <v>14425.07</v>
      </c>
      <c r="F2331" s="19">
        <f t="shared" si="224"/>
        <v>1.1854361885239565E-2</v>
      </c>
      <c r="G2331" s="19"/>
      <c r="H2331" s="19"/>
      <c r="I2331" s="19"/>
      <c r="J2331" s="19"/>
      <c r="K2331" s="19"/>
      <c r="L2331" s="19"/>
      <c r="M2331" s="19"/>
      <c r="N2331" s="51">
        <f t="shared" si="225"/>
        <v>3.1374826317714973E-6</v>
      </c>
      <c r="O2331" s="51">
        <f t="shared" si="226"/>
        <v>4.5931268588470776E-8</v>
      </c>
      <c r="Q2331" s="12">
        <v>41528</v>
      </c>
      <c r="R2331" s="5">
        <v>6350</v>
      </c>
      <c r="S2331" s="5">
        <v>6380</v>
      </c>
      <c r="T2331" s="5">
        <v>6320</v>
      </c>
      <c r="U2331" s="5">
        <v>6340</v>
      </c>
      <c r="V2331" s="5">
        <v>9302000</v>
      </c>
      <c r="W2331" s="3">
        <v>6340</v>
      </c>
      <c r="X2331" s="19">
        <f t="shared" si="227"/>
        <v>0.63091482649842268</v>
      </c>
      <c r="AF2331" s="51">
        <f t="shared" si="229"/>
        <v>0.25145779570582533</v>
      </c>
      <c r="AG2331" s="51">
        <f t="shared" si="228"/>
        <v>0.15871579138237785</v>
      </c>
    </row>
    <row r="2332" spans="1:33">
      <c r="A2332" s="12">
        <v>41529</v>
      </c>
      <c r="B2332" s="14">
        <v>14397.9</v>
      </c>
      <c r="C2332" s="14">
        <v>14455.37</v>
      </c>
      <c r="D2332" s="14">
        <v>14321.57</v>
      </c>
      <c r="E2332" s="15">
        <v>14387.27</v>
      </c>
      <c r="F2332" s="19">
        <f t="shared" si="224"/>
        <v>-0.26273226261826793</v>
      </c>
      <c r="G2332" s="19"/>
      <c r="H2332" s="19"/>
      <c r="I2332" s="19"/>
      <c r="J2332" s="19"/>
      <c r="K2332" s="19"/>
      <c r="L2332" s="19"/>
      <c r="M2332" s="19"/>
      <c r="N2332" s="51">
        <f t="shared" si="225"/>
        <v>-1.7565273111444922E-2</v>
      </c>
      <c r="O2332" s="51">
        <f t="shared" si="226"/>
        <v>4.5660417236104006E-3</v>
      </c>
      <c r="Q2332" s="12">
        <v>41529</v>
      </c>
      <c r="R2332" s="5">
        <v>6310</v>
      </c>
      <c r="S2332" s="5">
        <v>6330</v>
      </c>
      <c r="T2332" s="5">
        <v>6260</v>
      </c>
      <c r="U2332" s="5">
        <v>6270</v>
      </c>
      <c r="V2332" s="5">
        <v>4920200</v>
      </c>
      <c r="W2332" s="3">
        <v>6270</v>
      </c>
      <c r="X2332" s="19">
        <f t="shared" si="227"/>
        <v>-1.1164274322169059</v>
      </c>
      <c r="AF2332" s="51">
        <f t="shared" si="229"/>
        <v>-1.3905254344199167</v>
      </c>
      <c r="AG2332" s="51">
        <f t="shared" si="228"/>
        <v>1.5520483605932565</v>
      </c>
    </row>
    <row r="2333" spans="1:33">
      <c r="A2333" s="12">
        <v>41530</v>
      </c>
      <c r="B2333" s="14">
        <v>14316.7</v>
      </c>
      <c r="C2333" s="14">
        <v>14439.93</v>
      </c>
      <c r="D2333" s="14">
        <v>14233.12</v>
      </c>
      <c r="E2333" s="15">
        <v>14404.67</v>
      </c>
      <c r="F2333" s="19">
        <f t="shared" si="224"/>
        <v>0.12079415911645068</v>
      </c>
      <c r="G2333" s="19"/>
      <c r="H2333" s="19"/>
      <c r="I2333" s="19"/>
      <c r="J2333" s="19"/>
      <c r="K2333" s="19"/>
      <c r="L2333" s="19"/>
      <c r="M2333" s="19"/>
      <c r="N2333" s="51">
        <f t="shared" si="225"/>
        <v>1.8872849264173173E-3</v>
      </c>
      <c r="O2333" s="51">
        <f t="shared" si="226"/>
        <v>2.3322939998210421E-4</v>
      </c>
      <c r="Q2333" s="12">
        <v>41530</v>
      </c>
      <c r="R2333" s="5">
        <v>6250</v>
      </c>
      <c r="S2333" s="5">
        <v>6320</v>
      </c>
      <c r="T2333" s="5">
        <v>6190</v>
      </c>
      <c r="U2333" s="5">
        <v>6280</v>
      </c>
      <c r="V2333" s="5">
        <v>12377700</v>
      </c>
      <c r="W2333" s="3">
        <v>6280</v>
      </c>
      <c r="X2333" s="19">
        <f t="shared" si="227"/>
        <v>0.15923566878980894</v>
      </c>
      <c r="AF2333" s="51">
        <f t="shared" si="229"/>
        <v>4.0579844499873318E-3</v>
      </c>
      <c r="AG2333" s="51">
        <f t="shared" si="228"/>
        <v>6.4726258695458434E-4</v>
      </c>
    </row>
    <row r="2334" spans="1:33">
      <c r="A2334" s="12">
        <v>41534</v>
      </c>
      <c r="B2334" s="14">
        <v>14456.99</v>
      </c>
      <c r="C2334" s="14">
        <v>14474.53</v>
      </c>
      <c r="D2334" s="14">
        <v>14311.67</v>
      </c>
      <c r="E2334" s="15">
        <v>14311.67</v>
      </c>
      <c r="F2334" s="19">
        <f t="shared" si="224"/>
        <v>-0.64981934323527579</v>
      </c>
      <c r="G2334" s="19"/>
      <c r="H2334" s="19"/>
      <c r="I2334" s="19"/>
      <c r="J2334" s="19"/>
      <c r="K2334" s="19"/>
      <c r="L2334" s="19"/>
      <c r="M2334" s="19"/>
      <c r="N2334" s="51">
        <f t="shared" si="225"/>
        <v>-0.2708829443163891</v>
      </c>
      <c r="O2334" s="51">
        <f t="shared" si="226"/>
        <v>0.17527052264787266</v>
      </c>
      <c r="Q2334" s="12">
        <v>41534</v>
      </c>
      <c r="R2334" s="5">
        <v>6300</v>
      </c>
      <c r="S2334" s="5">
        <v>6310</v>
      </c>
      <c r="T2334" s="5">
        <v>6230</v>
      </c>
      <c r="U2334" s="5">
        <v>6240</v>
      </c>
      <c r="V2334" s="5">
        <v>4941800</v>
      </c>
      <c r="W2334" s="3">
        <v>6240</v>
      </c>
      <c r="X2334" s="19">
        <f t="shared" si="227"/>
        <v>-0.64102564102564097</v>
      </c>
      <c r="AF2334" s="51">
        <f t="shared" si="229"/>
        <v>-0.26307634095395416</v>
      </c>
      <c r="AG2334" s="51">
        <f t="shared" si="228"/>
        <v>0.16856822884540304</v>
      </c>
    </row>
    <row r="2335" spans="1:33">
      <c r="A2335" s="12">
        <v>41535</v>
      </c>
      <c r="B2335" s="14">
        <v>14411.55</v>
      </c>
      <c r="C2335" s="14">
        <v>14625.97</v>
      </c>
      <c r="D2335" s="14">
        <v>14396.41</v>
      </c>
      <c r="E2335" s="15">
        <v>14505.36</v>
      </c>
      <c r="F2335" s="19">
        <f t="shared" si="224"/>
        <v>1.3352995030802441</v>
      </c>
      <c r="G2335" s="19"/>
      <c r="H2335" s="19"/>
      <c r="I2335" s="19"/>
      <c r="J2335" s="19"/>
      <c r="K2335" s="19"/>
      <c r="L2335" s="19"/>
      <c r="M2335" s="19"/>
      <c r="N2335" s="51">
        <f t="shared" si="225"/>
        <v>2.3958012427534849</v>
      </c>
      <c r="O2335" s="51">
        <f t="shared" si="226"/>
        <v>3.2057849162311705</v>
      </c>
      <c r="Q2335" s="12">
        <v>41535</v>
      </c>
      <c r="R2335" s="5">
        <v>6300</v>
      </c>
      <c r="S2335" s="5">
        <v>6370</v>
      </c>
      <c r="T2335" s="5">
        <v>6270</v>
      </c>
      <c r="U2335" s="5">
        <v>6330</v>
      </c>
      <c r="V2335" s="5">
        <v>7269600</v>
      </c>
      <c r="W2335" s="3">
        <v>6330</v>
      </c>
      <c r="X2335" s="19">
        <f t="shared" si="227"/>
        <v>1.4218009478672986</v>
      </c>
      <c r="AF2335" s="51">
        <f t="shared" si="229"/>
        <v>2.8758204964250624</v>
      </c>
      <c r="AG2335" s="51">
        <f t="shared" si="228"/>
        <v>4.0896144459837291</v>
      </c>
    </row>
    <row r="2336" spans="1:33">
      <c r="A2336" s="12">
        <v>41536</v>
      </c>
      <c r="B2336" s="14">
        <v>14680.4</v>
      </c>
      <c r="C2336" s="14">
        <v>14766.18</v>
      </c>
      <c r="D2336" s="14">
        <v>14581.79</v>
      </c>
      <c r="E2336" s="15">
        <v>14766.18</v>
      </c>
      <c r="F2336" s="19">
        <f t="shared" si="224"/>
        <v>1.7663336082859595</v>
      </c>
      <c r="G2336" s="19"/>
      <c r="H2336" s="19"/>
      <c r="I2336" s="19"/>
      <c r="J2336" s="19"/>
      <c r="K2336" s="19"/>
      <c r="L2336" s="19"/>
      <c r="M2336" s="19"/>
      <c r="N2336" s="51">
        <f t="shared" si="225"/>
        <v>5.5369547590274513</v>
      </c>
      <c r="O2336" s="51">
        <f t="shared" si="226"/>
        <v>9.795530623822799</v>
      </c>
      <c r="Q2336" s="12">
        <v>41536</v>
      </c>
      <c r="R2336" s="5">
        <v>6380</v>
      </c>
      <c r="S2336" s="5">
        <v>6400</v>
      </c>
      <c r="T2336" s="5">
        <v>6340</v>
      </c>
      <c r="U2336" s="5">
        <v>6400</v>
      </c>
      <c r="V2336" s="5">
        <v>7701600</v>
      </c>
      <c r="W2336" s="3">
        <v>6400</v>
      </c>
      <c r="X2336" s="19">
        <f t="shared" si="227"/>
        <v>1.09375</v>
      </c>
      <c r="AF2336" s="51">
        <f t="shared" si="229"/>
        <v>1.3094024880183801</v>
      </c>
      <c r="AG2336" s="51">
        <f t="shared" si="228"/>
        <v>1.4325096263157131</v>
      </c>
    </row>
    <row r="2337" spans="1:33">
      <c r="A2337" s="12">
        <v>41537</v>
      </c>
      <c r="B2337" s="14">
        <v>14801.64</v>
      </c>
      <c r="C2337" s="14">
        <v>14816.65</v>
      </c>
      <c r="D2337" s="14">
        <v>14702.25</v>
      </c>
      <c r="E2337" s="15">
        <v>14742.42</v>
      </c>
      <c r="F2337" s="19">
        <f t="shared" si="224"/>
        <v>-0.16116756950351582</v>
      </c>
      <c r="G2337" s="19"/>
      <c r="H2337" s="19"/>
      <c r="I2337" s="19"/>
      <c r="J2337" s="19"/>
      <c r="K2337" s="19"/>
      <c r="L2337" s="19"/>
      <c r="M2337" s="19"/>
      <c r="N2337" s="51">
        <f t="shared" si="225"/>
        <v>-3.973020234671173E-3</v>
      </c>
      <c r="O2337" s="51">
        <f t="shared" si="226"/>
        <v>6.2925648872927983E-4</v>
      </c>
      <c r="Q2337" s="12">
        <v>41537</v>
      </c>
      <c r="R2337" s="5">
        <v>6430</v>
      </c>
      <c r="S2337" s="5">
        <v>6480</v>
      </c>
      <c r="T2337" s="5">
        <v>6420</v>
      </c>
      <c r="U2337" s="5">
        <v>6480</v>
      </c>
      <c r="V2337" s="5">
        <v>10097300</v>
      </c>
      <c r="W2337" s="3">
        <v>6480</v>
      </c>
      <c r="X2337" s="19">
        <f t="shared" si="227"/>
        <v>1.2345679012345678</v>
      </c>
      <c r="AF2337" s="51">
        <f t="shared" si="229"/>
        <v>1.8829011869817234</v>
      </c>
      <c r="AG2337" s="51">
        <f t="shared" si="228"/>
        <v>2.3250736033533204</v>
      </c>
    </row>
    <row r="2338" spans="1:33">
      <c r="A2338" s="12">
        <v>41541</v>
      </c>
      <c r="B2338" s="14">
        <v>14626.04</v>
      </c>
      <c r="C2338" s="14">
        <v>14767.72</v>
      </c>
      <c r="D2338" s="14">
        <v>14607.27</v>
      </c>
      <c r="E2338" s="15">
        <v>14732.61</v>
      </c>
      <c r="F2338" s="19">
        <f t="shared" si="224"/>
        <v>-6.6586979496501233E-2</v>
      </c>
      <c r="G2338" s="19"/>
      <c r="H2338" s="19"/>
      <c r="I2338" s="19"/>
      <c r="J2338" s="19"/>
      <c r="K2338" s="19"/>
      <c r="L2338" s="19"/>
      <c r="M2338" s="19"/>
      <c r="N2338" s="51">
        <f t="shared" si="225"/>
        <v>-2.597162018135721E-4</v>
      </c>
      <c r="O2338" s="51">
        <f t="shared" si="226"/>
        <v>1.6570364329810348E-5</v>
      </c>
      <c r="Q2338" s="12">
        <v>41541</v>
      </c>
      <c r="R2338" s="5">
        <v>6390</v>
      </c>
      <c r="S2338" s="5">
        <v>6480</v>
      </c>
      <c r="T2338" s="5">
        <v>6380</v>
      </c>
      <c r="U2338" s="5">
        <v>6440</v>
      </c>
      <c r="V2338" s="5">
        <v>6789700</v>
      </c>
      <c r="W2338" s="3">
        <v>6440</v>
      </c>
      <c r="X2338" s="19">
        <f t="shared" si="227"/>
        <v>-0.6211180124223602</v>
      </c>
      <c r="AF2338" s="51">
        <f t="shared" si="229"/>
        <v>-0.23930981269880158</v>
      </c>
      <c r="AG2338" s="51">
        <f t="shared" si="228"/>
        <v>0.1485755485862528</v>
      </c>
    </row>
    <row r="2339" spans="1:33">
      <c r="A2339" s="12">
        <v>41542</v>
      </c>
      <c r="B2339" s="14">
        <v>14713.03</v>
      </c>
      <c r="C2339" s="14">
        <v>14737.98</v>
      </c>
      <c r="D2339" s="14">
        <v>14620.53</v>
      </c>
      <c r="E2339" s="15">
        <v>14620.53</v>
      </c>
      <c r="F2339" s="19">
        <f t="shared" si="224"/>
        <v>-0.76659327671431832</v>
      </c>
      <c r="G2339" s="19"/>
      <c r="H2339" s="19"/>
      <c r="I2339" s="19"/>
      <c r="J2339" s="19"/>
      <c r="K2339" s="19"/>
      <c r="L2339" s="19"/>
      <c r="M2339" s="19"/>
      <c r="N2339" s="51">
        <f t="shared" si="225"/>
        <v>-0.4456078110689381</v>
      </c>
      <c r="O2339" s="51">
        <f t="shared" si="226"/>
        <v>0.34035885970820678</v>
      </c>
      <c r="Q2339" s="12">
        <v>41542</v>
      </c>
      <c r="R2339" s="5">
        <v>6440</v>
      </c>
      <c r="S2339" s="5">
        <v>6490</v>
      </c>
      <c r="T2339" s="5">
        <v>6430</v>
      </c>
      <c r="U2339" s="5">
        <v>6470</v>
      </c>
      <c r="V2339" s="5">
        <v>6805900</v>
      </c>
      <c r="W2339" s="3">
        <v>6470</v>
      </c>
      <c r="X2339" s="19">
        <f t="shared" si="227"/>
        <v>0.46367851622874806</v>
      </c>
      <c r="AF2339" s="51">
        <f t="shared" si="229"/>
        <v>9.9862672857657403E-2</v>
      </c>
      <c r="AG2339" s="51">
        <f t="shared" si="228"/>
        <v>4.6330918976793208E-2</v>
      </c>
    </row>
    <row r="2340" spans="1:33">
      <c r="A2340" s="12">
        <v>41543</v>
      </c>
      <c r="B2340" s="14">
        <v>14553.06</v>
      </c>
      <c r="C2340" s="14">
        <v>14799.12</v>
      </c>
      <c r="D2340" s="14">
        <v>14410.52</v>
      </c>
      <c r="E2340" s="15">
        <v>14799.12</v>
      </c>
      <c r="F2340" s="19">
        <f t="shared" si="224"/>
        <v>1.2067609425425305</v>
      </c>
      <c r="G2340" s="19"/>
      <c r="H2340" s="19"/>
      <c r="I2340" s="19"/>
      <c r="J2340" s="19"/>
      <c r="K2340" s="19"/>
      <c r="L2340" s="19"/>
      <c r="M2340" s="19"/>
      <c r="N2340" s="51">
        <f t="shared" si="225"/>
        <v>1.7695681260523382</v>
      </c>
      <c r="O2340" s="51">
        <f t="shared" si="226"/>
        <v>2.1403742429862556</v>
      </c>
      <c r="Q2340" s="12">
        <v>41543</v>
      </c>
      <c r="R2340" s="5">
        <v>6400</v>
      </c>
      <c r="S2340" s="5">
        <v>6520</v>
      </c>
      <c r="T2340" s="5">
        <v>6390</v>
      </c>
      <c r="U2340" s="5">
        <v>6510</v>
      </c>
      <c r="V2340" s="5">
        <v>9649600</v>
      </c>
      <c r="W2340" s="3">
        <v>6510</v>
      </c>
      <c r="X2340" s="19">
        <f t="shared" si="227"/>
        <v>0.61443932411674351</v>
      </c>
      <c r="AF2340" s="51">
        <f t="shared" si="229"/>
        <v>0.23227621174343765</v>
      </c>
      <c r="AG2340" s="51">
        <f t="shared" si="228"/>
        <v>0.14278184159988991</v>
      </c>
    </row>
    <row r="2341" spans="1:33">
      <c r="A2341" s="12">
        <v>41544</v>
      </c>
      <c r="B2341" s="14">
        <v>14803.99</v>
      </c>
      <c r="C2341" s="14">
        <v>14817.5</v>
      </c>
      <c r="D2341" s="14">
        <v>14699.21</v>
      </c>
      <c r="E2341" s="15">
        <v>14760.07</v>
      </c>
      <c r="F2341" s="19">
        <f t="shared" si="224"/>
        <v>-0.26456514095123596</v>
      </c>
      <c r="G2341" s="19"/>
      <c r="H2341" s="19"/>
      <c r="I2341" s="19"/>
      <c r="J2341" s="19"/>
      <c r="K2341" s="19"/>
      <c r="L2341" s="19"/>
      <c r="M2341" s="19"/>
      <c r="N2341" s="51">
        <f t="shared" si="225"/>
        <v>-1.7939455572679897E-2</v>
      </c>
      <c r="O2341" s="51">
        <f t="shared" si="226"/>
        <v>4.6961902069480067E-3</v>
      </c>
      <c r="Q2341" s="12">
        <v>41544</v>
      </c>
      <c r="R2341" s="5">
        <v>6490</v>
      </c>
      <c r="S2341" s="5">
        <v>6500</v>
      </c>
      <c r="T2341" s="5">
        <v>6420</v>
      </c>
      <c r="U2341" s="5">
        <v>6440</v>
      </c>
      <c r="V2341" s="5">
        <v>7132600</v>
      </c>
      <c r="W2341" s="3">
        <v>6440</v>
      </c>
      <c r="X2341" s="19">
        <f t="shared" si="227"/>
        <v>-1.0869565217391304</v>
      </c>
      <c r="AF2341" s="51">
        <f t="shared" si="229"/>
        <v>-1.2832624366676408</v>
      </c>
      <c r="AG2341" s="51">
        <f t="shared" si="228"/>
        <v>1.3945068198401758</v>
      </c>
    </row>
    <row r="2342" spans="1:33">
      <c r="A2342" s="12">
        <v>41547</v>
      </c>
      <c r="B2342" s="14">
        <v>14530.62</v>
      </c>
      <c r="C2342" s="14">
        <v>14619.24</v>
      </c>
      <c r="D2342" s="14">
        <v>14425.82</v>
      </c>
      <c r="E2342" s="15">
        <v>14455.8</v>
      </c>
      <c r="F2342" s="19">
        <f t="shared" si="224"/>
        <v>-2.1048298952669549</v>
      </c>
      <c r="G2342" s="19"/>
      <c r="H2342" s="19"/>
      <c r="I2342" s="19"/>
      <c r="J2342" s="19"/>
      <c r="K2342" s="19"/>
      <c r="L2342" s="19"/>
      <c r="M2342" s="19"/>
      <c r="N2342" s="51">
        <f t="shared" si="225"/>
        <v>-9.2880780991629486</v>
      </c>
      <c r="O2342" s="51">
        <f t="shared" si="226"/>
        <v>19.523955601194693</v>
      </c>
      <c r="Q2342" s="12">
        <v>41547</v>
      </c>
      <c r="R2342" s="5">
        <v>6350</v>
      </c>
      <c r="S2342" s="5">
        <v>6360</v>
      </c>
      <c r="T2342" s="5">
        <v>6270</v>
      </c>
      <c r="U2342" s="5">
        <v>6270</v>
      </c>
      <c r="V2342" s="5">
        <v>10334800</v>
      </c>
      <c r="W2342" s="3">
        <v>6270</v>
      </c>
      <c r="X2342" s="19">
        <f t="shared" si="227"/>
        <v>-2.7113237639553431</v>
      </c>
      <c r="AF2342" s="51">
        <f t="shared" si="229"/>
        <v>-19.925785430786689</v>
      </c>
      <c r="AG2342" s="51">
        <f t="shared" si="228"/>
        <v>54.019919473378465</v>
      </c>
    </row>
    <row r="2343" spans="1:33">
      <c r="A2343" s="12">
        <v>41548</v>
      </c>
      <c r="B2343" s="14">
        <v>14517.98</v>
      </c>
      <c r="C2343" s="14">
        <v>14642.97</v>
      </c>
      <c r="D2343" s="14">
        <v>14471.7</v>
      </c>
      <c r="E2343" s="15">
        <v>14484.72</v>
      </c>
      <c r="F2343" s="19">
        <f t="shared" si="224"/>
        <v>0.19965867479661376</v>
      </c>
      <c r="G2343" s="19"/>
      <c r="H2343" s="19"/>
      <c r="I2343" s="19"/>
      <c r="J2343" s="19"/>
      <c r="K2343" s="19"/>
      <c r="L2343" s="19"/>
      <c r="M2343" s="19"/>
      <c r="N2343" s="51">
        <f t="shared" si="225"/>
        <v>8.296859066897002E-3</v>
      </c>
      <c r="O2343" s="51">
        <f t="shared" si="226"/>
        <v>1.6796480269226188E-3</v>
      </c>
      <c r="Q2343" s="12">
        <v>41548</v>
      </c>
      <c r="R2343" s="5">
        <v>6310</v>
      </c>
      <c r="S2343" s="5">
        <v>6330</v>
      </c>
      <c r="T2343" s="5">
        <v>6270</v>
      </c>
      <c r="U2343" s="5">
        <v>6270</v>
      </c>
      <c r="V2343" s="5">
        <v>7951800</v>
      </c>
      <c r="W2343" s="3">
        <v>6270</v>
      </c>
      <c r="X2343" s="19">
        <f t="shared" si="227"/>
        <v>0</v>
      </c>
      <c r="AF2343" s="51">
        <f t="shared" si="229"/>
        <v>1.9205286566845341E-11</v>
      </c>
      <c r="AG2343" s="51">
        <f t="shared" si="228"/>
        <v>5.1431326109964725E-15</v>
      </c>
    </row>
    <row r="2344" spans="1:33">
      <c r="A2344" s="12">
        <v>41549</v>
      </c>
      <c r="B2344" s="14">
        <v>14492.47</v>
      </c>
      <c r="C2344" s="14">
        <v>14569.2</v>
      </c>
      <c r="D2344" s="14">
        <v>14114.54</v>
      </c>
      <c r="E2344" s="15">
        <v>14170.49</v>
      </c>
      <c r="F2344" s="19">
        <f t="shared" si="224"/>
        <v>-2.2174956547021276</v>
      </c>
      <c r="G2344" s="19"/>
      <c r="H2344" s="19"/>
      <c r="I2344" s="19"/>
      <c r="J2344" s="19"/>
      <c r="K2344" s="19"/>
      <c r="L2344" s="19"/>
      <c r="M2344" s="19"/>
      <c r="N2344" s="51">
        <f t="shared" si="225"/>
        <v>-10.863027689954544</v>
      </c>
      <c r="O2344" s="51">
        <f t="shared" si="226"/>
        <v>24.058461349769612</v>
      </c>
      <c r="Q2344" s="12">
        <v>41549</v>
      </c>
      <c r="R2344" s="5">
        <v>6270</v>
      </c>
      <c r="S2344" s="5">
        <v>6290</v>
      </c>
      <c r="T2344" s="5">
        <v>6210</v>
      </c>
      <c r="U2344" s="5">
        <v>6210</v>
      </c>
      <c r="V2344" s="5">
        <v>8909600</v>
      </c>
      <c r="W2344" s="3">
        <v>6210</v>
      </c>
      <c r="X2344" s="19">
        <f t="shared" si="227"/>
        <v>-0.96618357487922701</v>
      </c>
      <c r="AF2344" s="51">
        <f t="shared" si="229"/>
        <v>-0.90119293731304362</v>
      </c>
      <c r="AG2344" s="51">
        <f t="shared" si="228"/>
        <v>0.87047647638433168</v>
      </c>
    </row>
    <row r="2345" spans="1:33">
      <c r="A2345" s="12">
        <v>41550</v>
      </c>
      <c r="B2345" s="14">
        <v>14140.11</v>
      </c>
      <c r="C2345" s="14">
        <v>14219.89</v>
      </c>
      <c r="D2345" s="14">
        <v>14082.31</v>
      </c>
      <c r="E2345" s="15">
        <v>14157.25</v>
      </c>
      <c r="F2345" s="19">
        <f t="shared" si="224"/>
        <v>-9.3520987479911569E-2</v>
      </c>
      <c r="G2345" s="19"/>
      <c r="H2345" s="19"/>
      <c r="I2345" s="19"/>
      <c r="J2345" s="19"/>
      <c r="K2345" s="19"/>
      <c r="L2345" s="19"/>
      <c r="M2345" s="19"/>
      <c r="N2345" s="51">
        <f t="shared" si="225"/>
        <v>-7.4702701497338108E-4</v>
      </c>
      <c r="O2345" s="51">
        <f t="shared" si="226"/>
        <v>6.7782108892429859E-5</v>
      </c>
      <c r="Q2345" s="12">
        <v>41550</v>
      </c>
      <c r="R2345" s="5">
        <v>6190</v>
      </c>
      <c r="S2345" s="5">
        <v>6280</v>
      </c>
      <c r="T2345" s="5">
        <v>6180</v>
      </c>
      <c r="U2345" s="5">
        <v>6250</v>
      </c>
      <c r="V2345" s="5">
        <v>6528200</v>
      </c>
      <c r="W2345" s="3">
        <v>6250</v>
      </c>
      <c r="X2345" s="19">
        <f t="shared" si="227"/>
        <v>0.64</v>
      </c>
      <c r="AF2345" s="51">
        <f t="shared" si="229"/>
        <v>0.26247320759356579</v>
      </c>
      <c r="AG2345" s="51">
        <f t="shared" si="228"/>
        <v>0.16805314259540824</v>
      </c>
    </row>
    <row r="2346" spans="1:33">
      <c r="A2346" s="12">
        <v>41551</v>
      </c>
      <c r="B2346" s="14">
        <v>14029.73</v>
      </c>
      <c r="C2346" s="14">
        <v>14149.77</v>
      </c>
      <c r="D2346" s="14">
        <v>13944.27</v>
      </c>
      <c r="E2346" s="15">
        <v>14024.31</v>
      </c>
      <c r="F2346" s="19">
        <f t="shared" si="224"/>
        <v>-0.94792542378199363</v>
      </c>
      <c r="G2346" s="19"/>
      <c r="H2346" s="19"/>
      <c r="I2346" s="19"/>
      <c r="J2346" s="19"/>
      <c r="K2346" s="19"/>
      <c r="L2346" s="19"/>
      <c r="M2346" s="19"/>
      <c r="N2346" s="51">
        <f t="shared" si="225"/>
        <v>-0.84428443837930423</v>
      </c>
      <c r="O2346" s="51">
        <f t="shared" si="226"/>
        <v>0.79796721062483411</v>
      </c>
      <c r="Q2346" s="12">
        <v>41551</v>
      </c>
      <c r="R2346" s="5">
        <v>6200</v>
      </c>
      <c r="S2346" s="5">
        <v>6220</v>
      </c>
      <c r="T2346" s="5">
        <v>6140</v>
      </c>
      <c r="U2346" s="5">
        <v>6180</v>
      </c>
      <c r="V2346" s="5">
        <v>7043900</v>
      </c>
      <c r="W2346" s="3">
        <v>6180</v>
      </c>
      <c r="X2346" s="19">
        <f t="shared" si="227"/>
        <v>-1.1326860841423949</v>
      </c>
      <c r="AF2346" s="51">
        <f t="shared" si="229"/>
        <v>-1.4521805688994325</v>
      </c>
      <c r="AG2346" s="51">
        <f t="shared" si="228"/>
        <v>1.6444758313593575</v>
      </c>
    </row>
    <row r="2347" spans="1:33">
      <c r="A2347" s="12">
        <v>41554</v>
      </c>
      <c r="B2347" s="14">
        <v>14057.79</v>
      </c>
      <c r="C2347" s="14">
        <v>14073.23</v>
      </c>
      <c r="D2347" s="14">
        <v>13841.93</v>
      </c>
      <c r="E2347" s="15">
        <v>13853.32</v>
      </c>
      <c r="F2347" s="19">
        <f t="shared" si="224"/>
        <v>-1.2342889646669519</v>
      </c>
      <c r="G2347" s="19"/>
      <c r="H2347" s="19"/>
      <c r="I2347" s="19"/>
      <c r="J2347" s="19"/>
      <c r="K2347" s="19"/>
      <c r="L2347" s="19"/>
      <c r="M2347" s="19"/>
      <c r="N2347" s="51">
        <f t="shared" si="225"/>
        <v>-1.8677006330530581</v>
      </c>
      <c r="O2347" s="51">
        <f t="shared" si="226"/>
        <v>2.3000804219301725</v>
      </c>
      <c r="Q2347" s="12">
        <v>41554</v>
      </c>
      <c r="R2347" s="5">
        <v>6160</v>
      </c>
      <c r="S2347" s="5">
        <v>6180</v>
      </c>
      <c r="T2347" s="5">
        <v>6080</v>
      </c>
      <c r="U2347" s="5">
        <v>6090</v>
      </c>
      <c r="V2347" s="5">
        <v>7386500</v>
      </c>
      <c r="W2347" s="3">
        <v>6090</v>
      </c>
      <c r="X2347" s="19">
        <f t="shared" si="227"/>
        <v>-1.4778325123152709</v>
      </c>
      <c r="AF2347" s="51">
        <f t="shared" si="229"/>
        <v>-3.2258155698124451</v>
      </c>
      <c r="AG2347" s="51">
        <f t="shared" si="228"/>
        <v>4.766351261636645</v>
      </c>
    </row>
    <row r="2348" spans="1:33">
      <c r="A2348" s="12">
        <v>41555</v>
      </c>
      <c r="B2348" s="14">
        <v>13794.74</v>
      </c>
      <c r="C2348" s="14">
        <v>13929.64</v>
      </c>
      <c r="D2348" s="14">
        <v>13748.94</v>
      </c>
      <c r="E2348" s="15">
        <v>13894.61</v>
      </c>
      <c r="F2348" s="19">
        <f t="shared" si="224"/>
        <v>0.2971655915495352</v>
      </c>
      <c r="G2348" s="19"/>
      <c r="H2348" s="19"/>
      <c r="I2348" s="19"/>
      <c r="J2348" s="19"/>
      <c r="K2348" s="19"/>
      <c r="L2348" s="19"/>
      <c r="M2348" s="19"/>
      <c r="N2348" s="51">
        <f t="shared" si="225"/>
        <v>2.6986707074270221E-2</v>
      </c>
      <c r="O2348" s="51">
        <f t="shared" si="226"/>
        <v>8.0946832660567566E-3</v>
      </c>
      <c r="Q2348" s="12">
        <v>41555</v>
      </c>
      <c r="R2348" s="5">
        <v>6050</v>
      </c>
      <c r="S2348" s="5">
        <v>6100</v>
      </c>
      <c r="T2348" s="5">
        <v>6010</v>
      </c>
      <c r="U2348" s="5">
        <v>6050</v>
      </c>
      <c r="V2348" s="5">
        <v>10007700</v>
      </c>
      <c r="W2348" s="3">
        <v>6050</v>
      </c>
      <c r="X2348" s="19">
        <f t="shared" si="227"/>
        <v>-0.66115702479338845</v>
      </c>
      <c r="AF2348" s="51">
        <f t="shared" si="229"/>
        <v>-0.28865960823293058</v>
      </c>
      <c r="AG2348" s="51">
        <f t="shared" si="228"/>
        <v>0.19077202536250204</v>
      </c>
    </row>
    <row r="2349" spans="1:33">
      <c r="A2349" s="12">
        <v>41556</v>
      </c>
      <c r="B2349" s="14">
        <v>13789.89</v>
      </c>
      <c r="C2349" s="14">
        <v>14037.84</v>
      </c>
      <c r="D2349" s="14">
        <v>13751.85</v>
      </c>
      <c r="E2349" s="15">
        <v>14037.84</v>
      </c>
      <c r="F2349" s="19">
        <f t="shared" si="224"/>
        <v>1.0203136664899981</v>
      </c>
      <c r="G2349" s="19"/>
      <c r="H2349" s="19"/>
      <c r="I2349" s="19"/>
      <c r="J2349" s="19"/>
      <c r="K2349" s="19"/>
      <c r="L2349" s="19"/>
      <c r="M2349" s="19"/>
      <c r="N2349" s="51">
        <f t="shared" si="225"/>
        <v>1.0709094942940562</v>
      </c>
      <c r="O2349" s="51">
        <f t="shared" si="226"/>
        <v>1.0956462547179682</v>
      </c>
      <c r="Q2349" s="12">
        <v>41556</v>
      </c>
      <c r="R2349" s="5">
        <v>6030</v>
      </c>
      <c r="S2349" s="5">
        <v>6230</v>
      </c>
      <c r="T2349" s="5">
        <v>6010</v>
      </c>
      <c r="U2349" s="5">
        <v>6230</v>
      </c>
      <c r="V2349" s="5">
        <v>9533000</v>
      </c>
      <c r="W2349" s="3">
        <v>6230</v>
      </c>
      <c r="X2349" s="19">
        <f t="shared" si="227"/>
        <v>2.8892455858747992</v>
      </c>
      <c r="AF2349" s="51">
        <f t="shared" si="229"/>
        <v>24.125378247124495</v>
      </c>
      <c r="AG2349" s="51">
        <f t="shared" si="228"/>
        <v>69.71060333017769</v>
      </c>
    </row>
    <row r="2350" spans="1:33">
      <c r="A2350" s="12">
        <v>41557</v>
      </c>
      <c r="B2350" s="14">
        <v>14097.62</v>
      </c>
      <c r="C2350" s="14">
        <v>14200.31</v>
      </c>
      <c r="D2350" s="14">
        <v>14077.03</v>
      </c>
      <c r="E2350" s="15">
        <v>14194.71</v>
      </c>
      <c r="F2350" s="19">
        <f t="shared" si="224"/>
        <v>1.1051300097007899</v>
      </c>
      <c r="G2350" s="19"/>
      <c r="H2350" s="19"/>
      <c r="I2350" s="19"/>
      <c r="J2350" s="19"/>
      <c r="K2350" s="19"/>
      <c r="L2350" s="19"/>
      <c r="M2350" s="19"/>
      <c r="N2350" s="51">
        <f t="shared" si="225"/>
        <v>1.3599393335259766</v>
      </c>
      <c r="O2350" s="51">
        <f t="shared" si="226"/>
        <v>1.5066974274278426</v>
      </c>
      <c r="Q2350" s="12">
        <v>41557</v>
      </c>
      <c r="R2350" s="5">
        <v>6250</v>
      </c>
      <c r="S2350" s="5">
        <v>6350</v>
      </c>
      <c r="T2350" s="5">
        <v>6200</v>
      </c>
      <c r="U2350" s="5">
        <v>6350</v>
      </c>
      <c r="V2350" s="5">
        <v>10446200</v>
      </c>
      <c r="W2350" s="3">
        <v>6350</v>
      </c>
      <c r="X2350" s="19">
        <f t="shared" si="227"/>
        <v>1.889763779527559</v>
      </c>
      <c r="AF2350" s="51">
        <f t="shared" si="229"/>
        <v>6.7516073972780362</v>
      </c>
      <c r="AG2350" s="51">
        <f t="shared" si="228"/>
        <v>12.760751178264467</v>
      </c>
    </row>
    <row r="2351" spans="1:33">
      <c r="A2351" s="12">
        <v>41558</v>
      </c>
      <c r="B2351" s="14">
        <v>14376.89</v>
      </c>
      <c r="C2351" s="14">
        <v>14447.87</v>
      </c>
      <c r="D2351" s="14">
        <v>14320.3</v>
      </c>
      <c r="E2351" s="15">
        <v>14404.74</v>
      </c>
      <c r="F2351" s="19">
        <f t="shared" si="224"/>
        <v>1.4580617213500602</v>
      </c>
      <c r="G2351" s="19"/>
      <c r="H2351" s="19"/>
      <c r="I2351" s="19"/>
      <c r="J2351" s="19"/>
      <c r="K2351" s="19"/>
      <c r="L2351" s="19"/>
      <c r="M2351" s="19"/>
      <c r="N2351" s="51">
        <f t="shared" si="225"/>
        <v>3.1175548256383556</v>
      </c>
      <c r="O2351" s="51">
        <f t="shared" si="226"/>
        <v>4.5542702672620354</v>
      </c>
      <c r="Q2351" s="12">
        <v>41558</v>
      </c>
      <c r="R2351" s="5">
        <v>6430</v>
      </c>
      <c r="S2351" s="5">
        <v>6430</v>
      </c>
      <c r="T2351" s="5">
        <v>6370</v>
      </c>
      <c r="U2351" s="5">
        <v>6410</v>
      </c>
      <c r="V2351" s="5">
        <v>9311600</v>
      </c>
      <c r="W2351" s="3">
        <v>6410</v>
      </c>
      <c r="X2351" s="19">
        <f t="shared" si="227"/>
        <v>0.93603744149765999</v>
      </c>
      <c r="AF2351" s="51">
        <f t="shared" si="229"/>
        <v>0.82082837431535161</v>
      </c>
      <c r="AG2351" s="51">
        <f t="shared" si="228"/>
        <v>0.76854590739803474</v>
      </c>
    </row>
    <row r="2352" spans="1:33">
      <c r="A2352" s="12">
        <v>41562</v>
      </c>
      <c r="B2352" s="14">
        <v>14510.27</v>
      </c>
      <c r="C2352" s="14">
        <v>14510.37</v>
      </c>
      <c r="D2352" s="14">
        <v>14415.76</v>
      </c>
      <c r="E2352" s="15">
        <v>14441.54</v>
      </c>
      <c r="F2352" s="19">
        <f t="shared" si="224"/>
        <v>0.25482046928513918</v>
      </c>
      <c r="G2352" s="19"/>
      <c r="H2352" s="19"/>
      <c r="I2352" s="19"/>
      <c r="J2352" s="19"/>
      <c r="K2352" s="19"/>
      <c r="L2352" s="19"/>
      <c r="M2352" s="19"/>
      <c r="N2352" s="51">
        <f t="shared" si="225"/>
        <v>1.7094881096104825E-2</v>
      </c>
      <c r="O2352" s="51">
        <f t="shared" si="226"/>
        <v>4.4037377272862594E-3</v>
      </c>
      <c r="Q2352" s="12">
        <v>41562</v>
      </c>
      <c r="R2352" s="5">
        <v>6410</v>
      </c>
      <c r="S2352" s="5">
        <v>6430</v>
      </c>
      <c r="T2352" s="5">
        <v>6370</v>
      </c>
      <c r="U2352" s="5">
        <v>6390</v>
      </c>
      <c r="V2352" s="5">
        <v>5390200</v>
      </c>
      <c r="W2352" s="3">
        <v>6390</v>
      </c>
      <c r="X2352" s="19">
        <f t="shared" si="227"/>
        <v>-0.3129890453834116</v>
      </c>
      <c r="AF2352" s="51">
        <f t="shared" si="229"/>
        <v>-3.0582442668312799E-2</v>
      </c>
      <c r="AG2352" s="51">
        <f t="shared" si="228"/>
        <v>9.5637796267842058E-3</v>
      </c>
    </row>
    <row r="2353" spans="1:33">
      <c r="A2353" s="12">
        <v>41563</v>
      </c>
      <c r="B2353" s="14">
        <v>14433.64</v>
      </c>
      <c r="C2353" s="14">
        <v>14493.67</v>
      </c>
      <c r="D2353" s="14">
        <v>14417.61</v>
      </c>
      <c r="E2353" s="15">
        <v>14467.14</v>
      </c>
      <c r="F2353" s="19">
        <f t="shared" si="224"/>
        <v>0.17695273564780975</v>
      </c>
      <c r="G2353" s="19"/>
      <c r="H2353" s="19"/>
      <c r="I2353" s="19"/>
      <c r="J2353" s="19"/>
      <c r="K2353" s="19"/>
      <c r="L2353" s="19"/>
      <c r="M2353" s="19"/>
      <c r="N2353" s="51">
        <f t="shared" si="225"/>
        <v>5.8065612447523529E-3</v>
      </c>
      <c r="O2353" s="51">
        <f t="shared" si="226"/>
        <v>1.0436591415299038E-3</v>
      </c>
      <c r="Q2353" s="12">
        <v>41563</v>
      </c>
      <c r="R2353" s="5">
        <v>6380</v>
      </c>
      <c r="S2353" s="5">
        <v>6390</v>
      </c>
      <c r="T2353" s="5">
        <v>6340</v>
      </c>
      <c r="U2353" s="5">
        <v>6360</v>
      </c>
      <c r="V2353" s="5">
        <v>3819800</v>
      </c>
      <c r="W2353" s="3">
        <v>6360</v>
      </c>
      <c r="X2353" s="19">
        <f t="shared" si="227"/>
        <v>-0.47169811320754718</v>
      </c>
      <c r="AF2353" s="51">
        <f t="shared" si="229"/>
        <v>-0.10477375755832621</v>
      </c>
      <c r="AG2353" s="51">
        <f t="shared" si="228"/>
        <v>4.9393525576956268E-2</v>
      </c>
    </row>
    <row r="2354" spans="1:33">
      <c r="A2354" s="12">
        <v>41564</v>
      </c>
      <c r="B2354" s="14">
        <v>14640.08</v>
      </c>
      <c r="C2354" s="14">
        <v>14664.22</v>
      </c>
      <c r="D2354" s="14">
        <v>14492.67</v>
      </c>
      <c r="E2354" s="15">
        <v>14586.51</v>
      </c>
      <c r="F2354" s="19">
        <f t="shared" si="224"/>
        <v>0.81835888091120368</v>
      </c>
      <c r="G2354" s="19"/>
      <c r="H2354" s="19"/>
      <c r="I2354" s="19"/>
      <c r="J2354" s="19"/>
      <c r="K2354" s="19"/>
      <c r="L2354" s="19"/>
      <c r="M2354" s="19"/>
      <c r="N2354" s="51">
        <f t="shared" si="225"/>
        <v>0.55367899533187903</v>
      </c>
      <c r="O2354" s="51">
        <f t="shared" si="226"/>
        <v>0.45465021164206126</v>
      </c>
      <c r="Q2354" s="12">
        <v>41564</v>
      </c>
      <c r="R2354" s="5">
        <v>6410</v>
      </c>
      <c r="S2354" s="5">
        <v>6430</v>
      </c>
      <c r="T2354" s="5">
        <v>6320</v>
      </c>
      <c r="U2354" s="5">
        <v>6340</v>
      </c>
      <c r="V2354" s="5">
        <v>7253200</v>
      </c>
      <c r="W2354" s="3">
        <v>6340</v>
      </c>
      <c r="X2354" s="19">
        <f t="shared" si="227"/>
        <v>-0.31545741324921134</v>
      </c>
      <c r="AF2354" s="51">
        <f t="shared" si="229"/>
        <v>-3.1312352775864694E-2</v>
      </c>
      <c r="AG2354" s="51">
        <f t="shared" si="228"/>
        <v>9.8693284316695509E-3</v>
      </c>
    </row>
    <row r="2355" spans="1:33">
      <c r="A2355" s="12">
        <v>41565</v>
      </c>
      <c r="B2355" s="14">
        <v>14589.6</v>
      </c>
      <c r="C2355" s="14">
        <v>14610.09</v>
      </c>
      <c r="D2355" s="14">
        <v>14503.09</v>
      </c>
      <c r="E2355" s="15">
        <v>14561.54</v>
      </c>
      <c r="F2355" s="19">
        <f t="shared" si="224"/>
        <v>-0.17147911553310533</v>
      </c>
      <c r="G2355" s="19"/>
      <c r="H2355" s="19"/>
      <c r="I2355" s="19"/>
      <c r="J2355" s="19"/>
      <c r="K2355" s="19"/>
      <c r="L2355" s="19"/>
      <c r="M2355" s="19"/>
      <c r="N2355" s="51">
        <f t="shared" si="225"/>
        <v>-4.8006330264222788E-3</v>
      </c>
      <c r="O2355" s="51">
        <f t="shared" si="226"/>
        <v>8.0983773919573402E-4</v>
      </c>
      <c r="Q2355" s="12">
        <v>41565</v>
      </c>
      <c r="R2355" s="5">
        <v>6350</v>
      </c>
      <c r="S2355" s="5">
        <v>6360</v>
      </c>
      <c r="T2355" s="5">
        <v>6280</v>
      </c>
      <c r="U2355" s="5">
        <v>6280</v>
      </c>
      <c r="V2355" s="5">
        <v>7262600</v>
      </c>
      <c r="W2355" s="3">
        <v>6280</v>
      </c>
      <c r="X2355" s="19">
        <f t="shared" si="227"/>
        <v>-0.95541401273885351</v>
      </c>
      <c r="AF2355" s="51">
        <f t="shared" si="229"/>
        <v>-0.87138399141763911</v>
      </c>
      <c r="AG2355" s="51">
        <f t="shared" si="228"/>
        <v>0.83229912120079474</v>
      </c>
    </row>
    <row r="2356" spans="1:33">
      <c r="A2356" s="12">
        <v>41568</v>
      </c>
      <c r="B2356" s="14">
        <v>14624.03</v>
      </c>
      <c r="C2356" s="14">
        <v>14727.85</v>
      </c>
      <c r="D2356" s="14">
        <v>14624.03</v>
      </c>
      <c r="E2356" s="15">
        <v>14693.57</v>
      </c>
      <c r="F2356" s="19">
        <f t="shared" si="224"/>
        <v>0.89855630728270153</v>
      </c>
      <c r="G2356" s="19"/>
      <c r="H2356" s="19"/>
      <c r="I2356" s="19"/>
      <c r="J2356" s="19"/>
      <c r="K2356" s="19"/>
      <c r="L2356" s="19"/>
      <c r="M2356" s="19"/>
      <c r="N2356" s="51">
        <f t="shared" si="225"/>
        <v>0.73226464447119499</v>
      </c>
      <c r="O2356" s="51">
        <f t="shared" si="226"/>
        <v>0.66002049444002275</v>
      </c>
      <c r="Q2356" s="12">
        <v>41568</v>
      </c>
      <c r="R2356" s="5">
        <v>6330</v>
      </c>
      <c r="S2356" s="5">
        <v>6370</v>
      </c>
      <c r="T2356" s="5">
        <v>6280</v>
      </c>
      <c r="U2356" s="5">
        <v>6300</v>
      </c>
      <c r="V2356" s="5">
        <v>6056800</v>
      </c>
      <c r="W2356" s="3">
        <v>6300</v>
      </c>
      <c r="X2356" s="19">
        <f t="shared" si="227"/>
        <v>0.31746031746031744</v>
      </c>
      <c r="AF2356" s="51">
        <f t="shared" si="229"/>
        <v>3.2075020269709723E-2</v>
      </c>
      <c r="AG2356" s="51">
        <f t="shared" si="228"/>
        <v>1.0191135735761692E-2</v>
      </c>
    </row>
    <row r="2357" spans="1:33">
      <c r="A2357" s="12">
        <v>41569</v>
      </c>
      <c r="B2357" s="14">
        <v>14677.08</v>
      </c>
      <c r="C2357" s="14">
        <v>14747.77</v>
      </c>
      <c r="D2357" s="14">
        <v>14641.78</v>
      </c>
      <c r="E2357" s="15">
        <v>14713.25</v>
      </c>
      <c r="F2357" s="19">
        <f t="shared" si="224"/>
        <v>0.13375698774913966</v>
      </c>
      <c r="G2357" s="19"/>
      <c r="H2357" s="19"/>
      <c r="I2357" s="19"/>
      <c r="J2357" s="19"/>
      <c r="K2357" s="19"/>
      <c r="L2357" s="19"/>
      <c r="M2357" s="19"/>
      <c r="N2357" s="51">
        <f t="shared" si="225"/>
        <v>2.545659183597965E-3</v>
      </c>
      <c r="O2357" s="51">
        <f t="shared" si="226"/>
        <v>3.4758979097544463E-4</v>
      </c>
      <c r="Q2357" s="12">
        <v>41569</v>
      </c>
      <c r="R2357" s="5">
        <v>6350</v>
      </c>
      <c r="S2357" s="5">
        <v>6390</v>
      </c>
      <c r="T2357" s="5">
        <v>6340</v>
      </c>
      <c r="U2357" s="5">
        <v>6370</v>
      </c>
      <c r="V2357" s="5">
        <v>6781900</v>
      </c>
      <c r="W2357" s="3">
        <v>6370</v>
      </c>
      <c r="X2357" s="19">
        <f t="shared" si="227"/>
        <v>1.098901098901099</v>
      </c>
      <c r="AF2357" s="51">
        <f t="shared" si="229"/>
        <v>1.3279853737027347</v>
      </c>
      <c r="AG2357" s="51">
        <f t="shared" si="228"/>
        <v>1.4596802179871844</v>
      </c>
    </row>
    <row r="2358" spans="1:33">
      <c r="A2358" s="12">
        <v>41570</v>
      </c>
      <c r="B2358" s="14">
        <v>14784.41</v>
      </c>
      <c r="C2358" s="14">
        <v>14799.28</v>
      </c>
      <c r="D2358" s="14">
        <v>14426.05</v>
      </c>
      <c r="E2358" s="15">
        <v>14426.05</v>
      </c>
      <c r="F2358" s="19">
        <f t="shared" si="224"/>
        <v>-1.990842954239038</v>
      </c>
      <c r="G2358" s="19"/>
      <c r="H2358" s="19"/>
      <c r="I2358" s="19"/>
      <c r="J2358" s="19"/>
      <c r="K2358" s="19"/>
      <c r="L2358" s="19"/>
      <c r="M2358" s="19"/>
      <c r="N2358" s="51">
        <f t="shared" si="225"/>
        <v>-7.8575474387064421</v>
      </c>
      <c r="O2358" s="51">
        <f t="shared" si="226"/>
        <v>15.621258371681918</v>
      </c>
      <c r="Q2358" s="12">
        <v>41570</v>
      </c>
      <c r="R2358" s="5">
        <v>6380</v>
      </c>
      <c r="S2358" s="5">
        <v>6400</v>
      </c>
      <c r="T2358" s="5">
        <v>6310</v>
      </c>
      <c r="U2358" s="5">
        <v>6320</v>
      </c>
      <c r="V2358" s="5">
        <v>7547500</v>
      </c>
      <c r="W2358" s="3">
        <v>6320</v>
      </c>
      <c r="X2358" s="19">
        <f t="shared" si="227"/>
        <v>-0.79113924050632911</v>
      </c>
      <c r="AF2358" s="51">
        <f t="shared" si="229"/>
        <v>-0.49467240273418661</v>
      </c>
      <c r="AG2358" s="51">
        <f t="shared" si="228"/>
        <v>0.391222276840058</v>
      </c>
    </row>
    <row r="2359" spans="1:33">
      <c r="A2359" s="12">
        <v>41571</v>
      </c>
      <c r="B2359" s="14">
        <v>14344.74</v>
      </c>
      <c r="C2359" s="14">
        <v>14499.52</v>
      </c>
      <c r="D2359" s="14">
        <v>14273.71</v>
      </c>
      <c r="E2359" s="15">
        <v>14486.41</v>
      </c>
      <c r="F2359" s="19">
        <f t="shared" si="224"/>
        <v>0.41666637904077392</v>
      </c>
      <c r="G2359" s="19"/>
      <c r="H2359" s="19"/>
      <c r="I2359" s="19"/>
      <c r="J2359" s="19"/>
      <c r="K2359" s="19"/>
      <c r="L2359" s="19"/>
      <c r="M2359" s="19"/>
      <c r="N2359" s="51">
        <f t="shared" si="225"/>
        <v>7.3798137173808856E-2</v>
      </c>
      <c r="O2359" s="51">
        <f t="shared" si="226"/>
        <v>3.0954742755386407E-2</v>
      </c>
      <c r="Q2359" s="12">
        <v>41571</v>
      </c>
      <c r="R2359" s="5">
        <v>6290</v>
      </c>
      <c r="S2359" s="5">
        <v>6330</v>
      </c>
      <c r="T2359" s="5">
        <v>6250</v>
      </c>
      <c r="U2359" s="5">
        <v>6330</v>
      </c>
      <c r="V2359" s="5">
        <v>8243700</v>
      </c>
      <c r="W2359" s="3">
        <v>6330</v>
      </c>
      <c r="X2359" s="19">
        <f t="shared" si="227"/>
        <v>0.15797788309636651</v>
      </c>
      <c r="AF2359" s="51">
        <f t="shared" si="229"/>
        <v>3.9627401552923209E-3</v>
      </c>
      <c r="AG2359" s="51">
        <f t="shared" si="228"/>
        <v>6.2708651390803614E-4</v>
      </c>
    </row>
    <row r="2360" spans="1:33">
      <c r="A2360" s="12">
        <v>41572</v>
      </c>
      <c r="B2360" s="14">
        <v>14439.14</v>
      </c>
      <c r="C2360" s="14">
        <v>14442.12</v>
      </c>
      <c r="D2360" s="14">
        <v>14088.19</v>
      </c>
      <c r="E2360" s="15">
        <v>14088.19</v>
      </c>
      <c r="F2360" s="19">
        <f t="shared" si="224"/>
        <v>-2.8266228663866642</v>
      </c>
      <c r="G2360" s="19"/>
      <c r="H2360" s="19"/>
      <c r="I2360" s="19"/>
      <c r="J2360" s="19"/>
      <c r="K2360" s="19"/>
      <c r="L2360" s="19"/>
      <c r="M2360" s="19"/>
      <c r="N2360" s="51">
        <f t="shared" si="225"/>
        <v>-22.517449409248179</v>
      </c>
      <c r="O2360" s="51">
        <f t="shared" si="226"/>
        <v>63.585622528878716</v>
      </c>
      <c r="Q2360" s="12">
        <v>41572</v>
      </c>
      <c r="R2360" s="5">
        <v>6290</v>
      </c>
      <c r="S2360" s="5">
        <v>6300</v>
      </c>
      <c r="T2360" s="5">
        <v>6200</v>
      </c>
      <c r="U2360" s="5">
        <v>6200</v>
      </c>
      <c r="V2360" s="5">
        <v>9083800</v>
      </c>
      <c r="W2360" s="3">
        <v>6200</v>
      </c>
      <c r="X2360" s="19">
        <f t="shared" si="227"/>
        <v>-2.0967741935483875</v>
      </c>
      <c r="AF2360" s="51">
        <f t="shared" si="229"/>
        <v>-9.2148564669201587</v>
      </c>
      <c r="AG2360" s="51">
        <f t="shared" si="228"/>
        <v>19.319005519223719</v>
      </c>
    </row>
    <row r="2361" spans="1:33">
      <c r="A2361" s="12">
        <v>41575</v>
      </c>
      <c r="B2361" s="14">
        <v>14261.65</v>
      </c>
      <c r="C2361" s="14">
        <v>14400.32</v>
      </c>
      <c r="D2361" s="14">
        <v>14194.42</v>
      </c>
      <c r="E2361" s="15">
        <v>14396.04</v>
      </c>
      <c r="F2361" s="19">
        <f t="shared" si="224"/>
        <v>2.1384352919275047</v>
      </c>
      <c r="G2361" s="19"/>
      <c r="H2361" s="19"/>
      <c r="I2361" s="19"/>
      <c r="J2361" s="19"/>
      <c r="K2361" s="19"/>
      <c r="L2361" s="19"/>
      <c r="M2361" s="19"/>
      <c r="N2361" s="51">
        <f t="shared" si="225"/>
        <v>9.8171212099181471</v>
      </c>
      <c r="O2361" s="51">
        <f t="shared" si="226"/>
        <v>21.020620785494607</v>
      </c>
      <c r="Q2361" s="12">
        <v>41575</v>
      </c>
      <c r="R2361" s="5">
        <v>6290</v>
      </c>
      <c r="S2361" s="5">
        <v>6310</v>
      </c>
      <c r="T2361" s="5">
        <v>6240</v>
      </c>
      <c r="U2361" s="5">
        <v>6310</v>
      </c>
      <c r="V2361" s="5">
        <v>5433700</v>
      </c>
      <c r="W2361" s="3">
        <v>6310</v>
      </c>
      <c r="X2361" s="19">
        <f t="shared" si="227"/>
        <v>1.7432646592709984</v>
      </c>
      <c r="AF2361" s="51">
        <f t="shared" si="229"/>
        <v>5.3001737812259417</v>
      </c>
      <c r="AG2361" s="51">
        <f t="shared" si="228"/>
        <v>9.2410250154413003</v>
      </c>
    </row>
    <row r="2362" spans="1:33">
      <c r="A2362" s="12">
        <v>41576</v>
      </c>
      <c r="B2362" s="14">
        <v>14288.72</v>
      </c>
      <c r="C2362" s="14">
        <v>14395.96</v>
      </c>
      <c r="D2362" s="14">
        <v>14224.59</v>
      </c>
      <c r="E2362" s="15">
        <v>14325.98</v>
      </c>
      <c r="F2362" s="19">
        <f t="shared" si="224"/>
        <v>-0.48904158738181475</v>
      </c>
      <c r="G2362" s="19"/>
      <c r="H2362" s="19"/>
      <c r="I2362" s="19"/>
      <c r="J2362" s="19"/>
      <c r="K2362" s="19"/>
      <c r="L2362" s="19"/>
      <c r="M2362" s="19"/>
      <c r="N2362" s="51">
        <f t="shared" si="225"/>
        <v>-0.1149730480677867</v>
      </c>
      <c r="O2362" s="51">
        <f t="shared" si="226"/>
        <v>5.5906382758146522E-2</v>
      </c>
      <c r="Q2362" s="12">
        <v>41576</v>
      </c>
      <c r="R2362" s="5">
        <v>6260</v>
      </c>
      <c r="S2362" s="5">
        <v>6300</v>
      </c>
      <c r="T2362" s="5">
        <v>6230</v>
      </c>
      <c r="U2362" s="5">
        <v>6270</v>
      </c>
      <c r="V2362" s="5">
        <v>7681100</v>
      </c>
      <c r="W2362" s="3">
        <v>6270</v>
      </c>
      <c r="X2362" s="19">
        <f t="shared" si="227"/>
        <v>-0.63795853269537484</v>
      </c>
      <c r="AF2362" s="51">
        <f t="shared" si="229"/>
        <v>-0.25931660157492459</v>
      </c>
      <c r="AG2362" s="51">
        <f t="shared" si="228"/>
        <v>0.1653637942407665</v>
      </c>
    </row>
    <row r="2363" spans="1:33">
      <c r="A2363" s="12">
        <v>41577</v>
      </c>
      <c r="B2363" s="14">
        <v>14464.67</v>
      </c>
      <c r="C2363" s="14">
        <v>14526.88</v>
      </c>
      <c r="D2363" s="14">
        <v>14425.58</v>
      </c>
      <c r="E2363" s="15">
        <v>14502.35</v>
      </c>
      <c r="F2363" s="19">
        <f t="shared" si="224"/>
        <v>1.2161477277820547</v>
      </c>
      <c r="G2363" s="19"/>
      <c r="H2363" s="19"/>
      <c r="I2363" s="19"/>
      <c r="J2363" s="19"/>
      <c r="K2363" s="19"/>
      <c r="L2363" s="19"/>
      <c r="M2363" s="19"/>
      <c r="N2363" s="51">
        <f t="shared" si="225"/>
        <v>1.8110873296406294</v>
      </c>
      <c r="O2363" s="51">
        <f t="shared" si="226"/>
        <v>2.2075939219840226</v>
      </c>
      <c r="Q2363" s="12">
        <v>41577</v>
      </c>
      <c r="R2363" s="5">
        <v>6330</v>
      </c>
      <c r="S2363" s="5">
        <v>6420</v>
      </c>
      <c r="T2363" s="5">
        <v>6310</v>
      </c>
      <c r="U2363" s="5">
        <v>6370</v>
      </c>
      <c r="V2363" s="5">
        <v>21715700</v>
      </c>
      <c r="W2363" s="3">
        <v>6370</v>
      </c>
      <c r="X2363" s="19">
        <f t="shared" si="227"/>
        <v>1.5698587127158554</v>
      </c>
      <c r="AF2363" s="51">
        <f t="shared" si="229"/>
        <v>3.8708285823578752</v>
      </c>
      <c r="AG2363" s="51">
        <f t="shared" si="228"/>
        <v>6.0776905746452474</v>
      </c>
    </row>
    <row r="2364" spans="1:33">
      <c r="A2364" s="12">
        <v>41578</v>
      </c>
      <c r="B2364" s="14">
        <v>14474.01</v>
      </c>
      <c r="C2364" s="14">
        <v>14516.08</v>
      </c>
      <c r="D2364" s="14">
        <v>14324.17</v>
      </c>
      <c r="E2364" s="15">
        <v>14327.94</v>
      </c>
      <c r="F2364" s="19">
        <f t="shared" si="224"/>
        <v>-1.2172719874594662</v>
      </c>
      <c r="G2364" s="19"/>
      <c r="H2364" s="19"/>
      <c r="I2364" s="19"/>
      <c r="J2364" s="19"/>
      <c r="K2364" s="19"/>
      <c r="L2364" s="19"/>
      <c r="M2364" s="19"/>
      <c r="N2364" s="51">
        <f t="shared" si="225"/>
        <v>-1.7913416280124679</v>
      </c>
      <c r="O2364" s="51">
        <f t="shared" si="226"/>
        <v>2.1755607976056051</v>
      </c>
      <c r="Q2364" s="12">
        <v>41578</v>
      </c>
      <c r="R2364" s="5">
        <v>6400</v>
      </c>
      <c r="S2364" s="5">
        <v>6420</v>
      </c>
      <c r="T2364" s="5">
        <v>6360</v>
      </c>
      <c r="U2364" s="5">
        <v>6360</v>
      </c>
      <c r="V2364" s="5">
        <v>7571800</v>
      </c>
      <c r="W2364" s="3">
        <v>6360</v>
      </c>
      <c r="X2364" s="19">
        <f t="shared" si="227"/>
        <v>-0.15723270440251574</v>
      </c>
      <c r="AF2364" s="51">
        <f t="shared" si="229"/>
        <v>-3.8672985319381276E-3</v>
      </c>
      <c r="AG2364" s="51">
        <f t="shared" si="228"/>
        <v>6.0703015304691167E-4</v>
      </c>
    </row>
    <row r="2365" spans="1:33">
      <c r="A2365" s="12">
        <v>41579</v>
      </c>
      <c r="B2365" s="14">
        <v>14403.07</v>
      </c>
      <c r="C2365" s="14">
        <v>14411.05</v>
      </c>
      <c r="D2365" s="14">
        <v>14126.41</v>
      </c>
      <c r="E2365" s="15">
        <v>14201.57</v>
      </c>
      <c r="F2365" s="19">
        <f t="shared" si="224"/>
        <v>-0.88983119472002603</v>
      </c>
      <c r="G2365" s="19"/>
      <c r="H2365" s="19"/>
      <c r="I2365" s="19"/>
      <c r="J2365" s="19"/>
      <c r="K2365" s="19"/>
      <c r="L2365" s="19"/>
      <c r="M2365" s="19"/>
      <c r="N2365" s="51">
        <f t="shared" si="225"/>
        <v>-0.69797274745473847</v>
      </c>
      <c r="O2365" s="51">
        <f t="shared" si="226"/>
        <v>0.61913395286994355</v>
      </c>
      <c r="Q2365" s="12">
        <v>41579</v>
      </c>
      <c r="R2365" s="5">
        <v>6390</v>
      </c>
      <c r="S2365" s="5">
        <v>6410</v>
      </c>
      <c r="T2365" s="5">
        <v>6300</v>
      </c>
      <c r="U2365" s="5">
        <v>6330</v>
      </c>
      <c r="V2365" s="5">
        <v>7207500</v>
      </c>
      <c r="W2365" s="3">
        <v>6330</v>
      </c>
      <c r="X2365" s="19">
        <f t="shared" si="227"/>
        <v>-0.47393364928909953</v>
      </c>
      <c r="AF2365" s="51">
        <f t="shared" si="229"/>
        <v>-0.10627135731475865</v>
      </c>
      <c r="AG2365" s="51">
        <f t="shared" si="228"/>
        <v>5.0337112956266791E-2</v>
      </c>
    </row>
    <row r="2366" spans="1:33">
      <c r="A2366" s="12">
        <v>41583</v>
      </c>
      <c r="B2366" s="14">
        <v>14319.75</v>
      </c>
      <c r="C2366" s="14">
        <v>14323.24</v>
      </c>
      <c r="D2366" s="14">
        <v>14141.82</v>
      </c>
      <c r="E2366" s="15">
        <v>14225.37</v>
      </c>
      <c r="F2366" s="19">
        <f t="shared" si="224"/>
        <v>0.16730672031729993</v>
      </c>
      <c r="G2366" s="19"/>
      <c r="H2366" s="19"/>
      <c r="I2366" s="19"/>
      <c r="J2366" s="19"/>
      <c r="K2366" s="19"/>
      <c r="L2366" s="19"/>
      <c r="M2366" s="19"/>
      <c r="N2366" s="51">
        <f t="shared" si="225"/>
        <v>4.9209709641944172E-3</v>
      </c>
      <c r="O2366" s="51">
        <f t="shared" si="226"/>
        <v>8.3701724026067985E-4</v>
      </c>
      <c r="Q2366" s="12">
        <v>41583</v>
      </c>
      <c r="R2366" s="5">
        <v>6370</v>
      </c>
      <c r="S2366" s="5">
        <v>6380</v>
      </c>
      <c r="T2366" s="5">
        <v>6260</v>
      </c>
      <c r="U2366" s="5">
        <v>6320</v>
      </c>
      <c r="V2366" s="5">
        <v>8669600</v>
      </c>
      <c r="W2366" s="3">
        <v>6320</v>
      </c>
      <c r="X2366" s="19">
        <f t="shared" si="227"/>
        <v>-0.15822784810126583</v>
      </c>
      <c r="AF2366" s="51">
        <f t="shared" si="229"/>
        <v>-3.9413208470221875E-3</v>
      </c>
      <c r="AG2366" s="51">
        <f t="shared" si="228"/>
        <v>6.225712394296413E-4</v>
      </c>
    </row>
    <row r="2367" spans="1:33">
      <c r="A2367" s="12">
        <v>41584</v>
      </c>
      <c r="B2367" s="14">
        <v>14155.34</v>
      </c>
      <c r="C2367" s="14">
        <v>14407.69</v>
      </c>
      <c r="D2367" s="14">
        <v>14130.86</v>
      </c>
      <c r="E2367" s="15">
        <v>14337.31</v>
      </c>
      <c r="F2367" s="19">
        <f t="shared" si="224"/>
        <v>0.78076012864336963</v>
      </c>
      <c r="G2367" s="19"/>
      <c r="H2367" s="19"/>
      <c r="I2367" s="19"/>
      <c r="J2367" s="19"/>
      <c r="K2367" s="19"/>
      <c r="L2367" s="19"/>
      <c r="M2367" s="19"/>
      <c r="N2367" s="51">
        <f t="shared" si="225"/>
        <v>0.48105233048474416</v>
      </c>
      <c r="O2367" s="51">
        <f t="shared" si="226"/>
        <v>0.37692629065889488</v>
      </c>
      <c r="Q2367" s="12">
        <v>41584</v>
      </c>
      <c r="R2367" s="5">
        <v>6310</v>
      </c>
      <c r="S2367" s="5">
        <v>6400</v>
      </c>
      <c r="T2367" s="5">
        <v>6290</v>
      </c>
      <c r="U2367" s="5">
        <v>6350</v>
      </c>
      <c r="V2367" s="5">
        <v>12563700</v>
      </c>
      <c r="W2367" s="3">
        <v>6350</v>
      </c>
      <c r="X2367" s="19">
        <f t="shared" si="227"/>
        <v>0.47244094488188976</v>
      </c>
      <c r="AF2367" s="51">
        <f t="shared" si="229"/>
        <v>0.10562844919394761</v>
      </c>
      <c r="AG2367" s="51">
        <f t="shared" si="228"/>
        <v>4.9931491405069015E-2</v>
      </c>
    </row>
    <row r="2368" spans="1:33">
      <c r="A2368" s="12">
        <v>41585</v>
      </c>
      <c r="B2368" s="14">
        <v>14355.56</v>
      </c>
      <c r="C2368" s="14">
        <v>14371.56</v>
      </c>
      <c r="D2368" s="14">
        <v>14222.03</v>
      </c>
      <c r="E2368" s="15">
        <v>14228.44</v>
      </c>
      <c r="F2368" s="19">
        <f t="shared" si="224"/>
        <v>-0.76515767013108238</v>
      </c>
      <c r="G2368" s="19"/>
      <c r="H2368" s="19"/>
      <c r="I2368" s="19"/>
      <c r="J2368" s="19"/>
      <c r="K2368" s="19"/>
      <c r="L2368" s="19"/>
      <c r="M2368" s="19"/>
      <c r="N2368" s="51">
        <f t="shared" si="225"/>
        <v>-0.44309991983680513</v>
      </c>
      <c r="O2368" s="51">
        <f t="shared" si="226"/>
        <v>0.33780719488565147</v>
      </c>
      <c r="Q2368" s="12">
        <v>41585</v>
      </c>
      <c r="R2368" s="5">
        <v>6360</v>
      </c>
      <c r="S2368" s="5">
        <v>6370</v>
      </c>
      <c r="T2368" s="5">
        <v>6250</v>
      </c>
      <c r="U2368" s="5">
        <v>6270</v>
      </c>
      <c r="V2368" s="5">
        <v>10673500</v>
      </c>
      <c r="W2368" s="3">
        <v>6270</v>
      </c>
      <c r="X2368" s="19">
        <f t="shared" si="227"/>
        <v>-1.2759170653907497</v>
      </c>
      <c r="AF2368" s="51">
        <f t="shared" si="229"/>
        <v>-2.0758398848016641</v>
      </c>
      <c r="AG2368" s="51">
        <f t="shared" si="228"/>
        <v>2.6480436287780225</v>
      </c>
    </row>
    <row r="2369" spans="1:33">
      <c r="A2369" s="12">
        <v>41586</v>
      </c>
      <c r="B2369" s="14">
        <v>14026.17</v>
      </c>
      <c r="C2369" s="14">
        <v>14122.28</v>
      </c>
      <c r="D2369" s="14">
        <v>14026.17</v>
      </c>
      <c r="E2369" s="15">
        <v>14086.8</v>
      </c>
      <c r="F2369" s="19">
        <f t="shared" si="224"/>
        <v>-1.005480307805898</v>
      </c>
      <c r="G2369" s="19"/>
      <c r="H2369" s="19"/>
      <c r="I2369" s="19"/>
      <c r="J2369" s="19"/>
      <c r="K2369" s="19"/>
      <c r="L2369" s="19"/>
      <c r="M2369" s="19"/>
      <c r="N2369" s="51">
        <f t="shared" si="225"/>
        <v>-1.0081072324104334</v>
      </c>
      <c r="O2369" s="51">
        <f t="shared" si="226"/>
        <v>1.0108242230363587</v>
      </c>
      <c r="Q2369" s="12">
        <v>41586</v>
      </c>
      <c r="R2369" s="5">
        <v>6200</v>
      </c>
      <c r="S2369" s="5">
        <v>6250</v>
      </c>
      <c r="T2369" s="5">
        <v>6180</v>
      </c>
      <c r="U2369" s="5">
        <v>6200</v>
      </c>
      <c r="V2369" s="5">
        <v>9476600</v>
      </c>
      <c r="W2369" s="3">
        <v>6200</v>
      </c>
      <c r="X2369" s="19">
        <f t="shared" si="227"/>
        <v>-1.129032258064516</v>
      </c>
      <c r="AF2369" s="51">
        <f t="shared" si="229"/>
        <v>-1.4381691912573988</v>
      </c>
      <c r="AG2369" s="51">
        <f t="shared" si="228"/>
        <v>1.6233542710046089</v>
      </c>
    </row>
    <row r="2370" spans="1:33">
      <c r="A2370" s="12">
        <v>41589</v>
      </c>
      <c r="B2370" s="14">
        <v>14271.48</v>
      </c>
      <c r="C2370" s="14">
        <v>14304.29</v>
      </c>
      <c r="D2370" s="14">
        <v>14208.13</v>
      </c>
      <c r="E2370" s="15">
        <v>14269.84</v>
      </c>
      <c r="F2370" s="19">
        <f t="shared" si="224"/>
        <v>1.2827053421762322</v>
      </c>
      <c r="G2370" s="19"/>
      <c r="H2370" s="19"/>
      <c r="I2370" s="19"/>
      <c r="J2370" s="19"/>
      <c r="K2370" s="19"/>
      <c r="L2370" s="19"/>
      <c r="M2370" s="19"/>
      <c r="N2370" s="51">
        <f t="shared" si="225"/>
        <v>2.1242548772102463</v>
      </c>
      <c r="O2370" s="51">
        <f t="shared" si="226"/>
        <v>2.7307094843843549</v>
      </c>
      <c r="Q2370" s="12">
        <v>41589</v>
      </c>
      <c r="R2370" s="5">
        <v>6290</v>
      </c>
      <c r="S2370" s="5">
        <v>6300</v>
      </c>
      <c r="T2370" s="5">
        <v>6220</v>
      </c>
      <c r="U2370" s="5">
        <v>6250</v>
      </c>
      <c r="V2370" s="5">
        <v>6750000</v>
      </c>
      <c r="W2370" s="3">
        <v>6250</v>
      </c>
      <c r="X2370" s="19">
        <f t="shared" si="227"/>
        <v>0.8</v>
      </c>
      <c r="AF2370" s="51">
        <f t="shared" si="229"/>
        <v>0.51251434382476124</v>
      </c>
      <c r="AG2370" s="51">
        <f t="shared" si="228"/>
        <v>0.41014872525007068</v>
      </c>
    </row>
    <row r="2371" spans="1:33">
      <c r="A2371" s="12">
        <v>41590</v>
      </c>
      <c r="B2371" s="14">
        <v>14289.87</v>
      </c>
      <c r="C2371" s="14">
        <v>14588.68</v>
      </c>
      <c r="D2371" s="14">
        <v>14278.21</v>
      </c>
      <c r="E2371" s="15">
        <v>14588.68</v>
      </c>
      <c r="F2371" s="19">
        <f t="shared" si="224"/>
        <v>2.1855301507744374</v>
      </c>
      <c r="G2371" s="19"/>
      <c r="H2371" s="19"/>
      <c r="I2371" s="19"/>
      <c r="J2371" s="19"/>
      <c r="K2371" s="19"/>
      <c r="L2371" s="19"/>
      <c r="M2371" s="19"/>
      <c r="N2371" s="51">
        <f t="shared" si="225"/>
        <v>10.479237933084178</v>
      </c>
      <c r="O2371" s="51">
        <f t="shared" si="226"/>
        <v>22.931876890823261</v>
      </c>
      <c r="Q2371" s="12">
        <v>41590</v>
      </c>
      <c r="R2371" s="5">
        <v>6250</v>
      </c>
      <c r="S2371" s="5">
        <v>6320</v>
      </c>
      <c r="T2371" s="5">
        <v>6230</v>
      </c>
      <c r="U2371" s="5">
        <v>6320</v>
      </c>
      <c r="V2371" s="5">
        <v>9932600</v>
      </c>
      <c r="W2371" s="3">
        <v>6320</v>
      </c>
      <c r="X2371" s="19">
        <f t="shared" si="227"/>
        <v>1.1075949367088607</v>
      </c>
      <c r="AF2371" s="51">
        <f t="shared" si="229"/>
        <v>1.3597462267531544</v>
      </c>
      <c r="AG2371" s="51">
        <f t="shared" si="228"/>
        <v>1.5064121729465523</v>
      </c>
    </row>
    <row r="2372" spans="1:33">
      <c r="A2372" s="12">
        <v>41591</v>
      </c>
      <c r="B2372" s="14">
        <v>14527.97</v>
      </c>
      <c r="C2372" s="14">
        <v>14599.53</v>
      </c>
      <c r="D2372" s="14">
        <v>14490.92</v>
      </c>
      <c r="E2372" s="15">
        <v>14567.16</v>
      </c>
      <c r="F2372" s="19">
        <f t="shared" si="224"/>
        <v>-0.14772955057815276</v>
      </c>
      <c r="G2372" s="19"/>
      <c r="H2372" s="19"/>
      <c r="I2372" s="19"/>
      <c r="J2372" s="19"/>
      <c r="K2372" s="19"/>
      <c r="L2372" s="19"/>
      <c r="M2372" s="19"/>
      <c r="N2372" s="51">
        <f t="shared" si="225"/>
        <v>-3.045118319995781E-3</v>
      </c>
      <c r="O2372" s="51">
        <f t="shared" si="226"/>
        <v>4.4137279686927926E-4</v>
      </c>
      <c r="Q2372" s="12">
        <v>41591</v>
      </c>
      <c r="R2372" s="5">
        <v>6320</v>
      </c>
      <c r="S2372" s="5">
        <v>6330</v>
      </c>
      <c r="T2372" s="5">
        <v>6260</v>
      </c>
      <c r="U2372" s="5">
        <v>6280</v>
      </c>
      <c r="V2372" s="5">
        <v>5686100</v>
      </c>
      <c r="W2372" s="3">
        <v>6280</v>
      </c>
      <c r="X2372" s="19">
        <f t="shared" si="227"/>
        <v>-0.63694267515923575</v>
      </c>
      <c r="AF2372" s="51">
        <f t="shared" si="229"/>
        <v>-0.25807928095663352</v>
      </c>
      <c r="AG2372" s="51">
        <f t="shared" si="228"/>
        <v>0.16431259456384942</v>
      </c>
    </row>
    <row r="2373" spans="1:33">
      <c r="A2373" s="12">
        <v>41592</v>
      </c>
      <c r="B2373" s="14">
        <v>14665.75</v>
      </c>
      <c r="C2373" s="14">
        <v>14966.43</v>
      </c>
      <c r="D2373" s="14">
        <v>14665.75</v>
      </c>
      <c r="E2373" s="15">
        <v>14876.41</v>
      </c>
      <c r="F2373" s="19">
        <f t="shared" si="224"/>
        <v>2.0787945478781507</v>
      </c>
      <c r="G2373" s="19"/>
      <c r="H2373" s="19"/>
      <c r="I2373" s="19"/>
      <c r="J2373" s="19"/>
      <c r="K2373" s="19"/>
      <c r="L2373" s="19"/>
      <c r="M2373" s="19"/>
      <c r="N2373" s="51">
        <f t="shared" si="225"/>
        <v>9.0194310152372328</v>
      </c>
      <c r="O2373" s="51">
        <f t="shared" si="226"/>
        <v>18.77466464385984</v>
      </c>
      <c r="Q2373" s="12">
        <v>41592</v>
      </c>
      <c r="R2373" s="5">
        <v>6280</v>
      </c>
      <c r="S2373" s="5">
        <v>6320</v>
      </c>
      <c r="T2373" s="5">
        <v>6220</v>
      </c>
      <c r="U2373" s="5">
        <v>6310</v>
      </c>
      <c r="V2373" s="5">
        <v>11237800</v>
      </c>
      <c r="W2373" s="3">
        <v>6310</v>
      </c>
      <c r="X2373" s="19">
        <f t="shared" si="227"/>
        <v>0.47543581616481778</v>
      </c>
      <c r="AF2373" s="51">
        <f t="shared" si="229"/>
        <v>0.10764883949814147</v>
      </c>
      <c r="AG2373" s="51">
        <f t="shared" si="228"/>
        <v>5.1208941983452119E-2</v>
      </c>
    </row>
    <row r="2374" spans="1:33">
      <c r="A2374" s="12">
        <v>41593</v>
      </c>
      <c r="B2374" s="14">
        <v>15034.33</v>
      </c>
      <c r="C2374" s="14">
        <v>15203.11</v>
      </c>
      <c r="D2374" s="14">
        <v>14994.7</v>
      </c>
      <c r="E2374" s="15">
        <v>15165.92</v>
      </c>
      <c r="F2374" s="19">
        <f t="shared" si="224"/>
        <v>1.9089511219893038</v>
      </c>
      <c r="G2374" s="19"/>
      <c r="H2374" s="19"/>
      <c r="I2374" s="19"/>
      <c r="J2374" s="19"/>
      <c r="K2374" s="19"/>
      <c r="L2374" s="19"/>
      <c r="M2374" s="19"/>
      <c r="N2374" s="51">
        <f t="shared" si="225"/>
        <v>6.9868907504506312</v>
      </c>
      <c r="O2374" s="51">
        <f t="shared" si="226"/>
        <v>13.357092597008556</v>
      </c>
      <c r="Q2374" s="12">
        <v>41593</v>
      </c>
      <c r="R2374" s="5">
        <v>6350</v>
      </c>
      <c r="S2374" s="5">
        <v>6390</v>
      </c>
      <c r="T2374" s="5">
        <v>6340</v>
      </c>
      <c r="U2374" s="5">
        <v>6370</v>
      </c>
      <c r="V2374" s="5">
        <v>12152900</v>
      </c>
      <c r="W2374" s="3">
        <v>6370</v>
      </c>
      <c r="X2374" s="19">
        <f t="shared" si="227"/>
        <v>0.9419152276295133</v>
      </c>
      <c r="AF2374" s="51">
        <f t="shared" si="229"/>
        <v>0.83638421308203015</v>
      </c>
      <c r="AG2374" s="51">
        <f t="shared" si="228"/>
        <v>0.78802700826478733</v>
      </c>
    </row>
    <row r="2375" spans="1:33">
      <c r="A2375" s="12">
        <v>41596</v>
      </c>
      <c r="B2375" s="14">
        <v>15253.24</v>
      </c>
      <c r="C2375" s="14">
        <v>15273.61</v>
      </c>
      <c r="D2375" s="14">
        <v>15106.82</v>
      </c>
      <c r="E2375" s="15">
        <v>15164.3</v>
      </c>
      <c r="F2375" s="19">
        <f t="shared" si="224"/>
        <v>-1.0682985696674429E-2</v>
      </c>
      <c r="G2375" s="19"/>
      <c r="H2375" s="19"/>
      <c r="I2375" s="19"/>
      <c r="J2375" s="19"/>
      <c r="K2375" s="19"/>
      <c r="L2375" s="19"/>
      <c r="M2375" s="19"/>
      <c r="N2375" s="51">
        <f t="shared" si="225"/>
        <v>-4.9263064926001895E-7</v>
      </c>
      <c r="O2375" s="51">
        <f t="shared" si="226"/>
        <v>3.8907073993932284E-9</v>
      </c>
      <c r="Q2375" s="12">
        <v>41596</v>
      </c>
      <c r="R2375" s="5">
        <v>6370</v>
      </c>
      <c r="S2375" s="5">
        <v>6410</v>
      </c>
      <c r="T2375" s="5">
        <v>6330</v>
      </c>
      <c r="U2375" s="5">
        <v>6350</v>
      </c>
      <c r="V2375" s="5">
        <v>10330600</v>
      </c>
      <c r="W2375" s="3">
        <v>6350</v>
      </c>
      <c r="X2375" s="19">
        <f t="shared" si="227"/>
        <v>-0.31496062992125984</v>
      </c>
      <c r="AF2375" s="51">
        <f t="shared" si="229"/>
        <v>-3.1164527949066694E-2</v>
      </c>
      <c r="AG2375" s="51">
        <f t="shared" si="228"/>
        <v>9.807253563441894E-3</v>
      </c>
    </row>
    <row r="2376" spans="1:33">
      <c r="A2376" s="12">
        <v>41597</v>
      </c>
      <c r="B2376" s="14">
        <v>15096.63</v>
      </c>
      <c r="C2376" s="14">
        <v>15163.06</v>
      </c>
      <c r="D2376" s="14">
        <v>15020.33</v>
      </c>
      <c r="E2376" s="15">
        <v>15126.56</v>
      </c>
      <c r="F2376" s="19">
        <f t="shared" si="224"/>
        <v>-0.24949492812641993</v>
      </c>
      <c r="G2376" s="19"/>
      <c r="H2376" s="19"/>
      <c r="I2376" s="19"/>
      <c r="J2376" s="19"/>
      <c r="K2376" s="19"/>
      <c r="L2376" s="19"/>
      <c r="M2376" s="19"/>
      <c r="N2376" s="51">
        <f t="shared" si="225"/>
        <v>-1.5016163789372483E-2</v>
      </c>
      <c r="O2376" s="51">
        <f t="shared" si="226"/>
        <v>3.7046341768510313E-3</v>
      </c>
      <c r="Q2376" s="12">
        <v>41597</v>
      </c>
      <c r="R2376" s="5">
        <v>6330</v>
      </c>
      <c r="S2376" s="5">
        <v>6360</v>
      </c>
      <c r="T2376" s="5">
        <v>6300</v>
      </c>
      <c r="U2376" s="5">
        <v>6300</v>
      </c>
      <c r="V2376" s="5">
        <v>6973400</v>
      </c>
      <c r="W2376" s="3">
        <v>6300</v>
      </c>
      <c r="X2376" s="19">
        <f t="shared" si="227"/>
        <v>-0.79365079365079361</v>
      </c>
      <c r="AF2376" s="51">
        <f t="shared" si="229"/>
        <v>-0.49940014578160102</v>
      </c>
      <c r="AG2376" s="51">
        <f t="shared" si="228"/>
        <v>0.39621558381141186</v>
      </c>
    </row>
    <row r="2377" spans="1:33">
      <c r="A2377" s="12">
        <v>41598</v>
      </c>
      <c r="B2377" s="14">
        <v>15176.35</v>
      </c>
      <c r="C2377" s="14">
        <v>15209.67</v>
      </c>
      <c r="D2377" s="14">
        <v>15069.98</v>
      </c>
      <c r="E2377" s="15">
        <v>15076.08</v>
      </c>
      <c r="F2377" s="19">
        <f t="shared" si="224"/>
        <v>-0.33483504995993363</v>
      </c>
      <c r="G2377" s="19"/>
      <c r="H2377" s="19"/>
      <c r="I2377" s="19"/>
      <c r="J2377" s="19"/>
      <c r="K2377" s="19"/>
      <c r="L2377" s="19"/>
      <c r="M2377" s="19"/>
      <c r="N2377" s="51">
        <f t="shared" si="225"/>
        <v>-3.6610865273953207E-2</v>
      </c>
      <c r="O2377" s="51">
        <f t="shared" si="226"/>
        <v>1.2156633517915917E-2</v>
      </c>
      <c r="Q2377" s="12">
        <v>41598</v>
      </c>
      <c r="R2377" s="5">
        <v>6320</v>
      </c>
      <c r="S2377" s="5">
        <v>6330</v>
      </c>
      <c r="T2377" s="5">
        <v>6280</v>
      </c>
      <c r="U2377" s="5">
        <v>6290</v>
      </c>
      <c r="V2377" s="5">
        <v>5093200</v>
      </c>
      <c r="W2377" s="3">
        <v>6290</v>
      </c>
      <c r="X2377" s="19">
        <f t="shared" si="227"/>
        <v>-0.1589825119236884</v>
      </c>
      <c r="AF2377" s="51">
        <f t="shared" si="229"/>
        <v>-3.9980808656175561E-3</v>
      </c>
      <c r="AG2377" s="51">
        <f t="shared" si="228"/>
        <v>6.3455426181306868E-4</v>
      </c>
    </row>
    <row r="2378" spans="1:33">
      <c r="A2378" s="12">
        <v>41599</v>
      </c>
      <c r="B2378" s="14">
        <v>15176.65</v>
      </c>
      <c r="C2378" s="5">
        <v>15377</v>
      </c>
      <c r="D2378" s="14">
        <v>15168.47</v>
      </c>
      <c r="E2378" s="15">
        <v>15365.6</v>
      </c>
      <c r="F2378" s="19">
        <f t="shared" si="224"/>
        <v>1.8842088821783751</v>
      </c>
      <c r="G2378" s="19"/>
      <c r="H2378" s="19"/>
      <c r="I2378" s="19"/>
      <c r="J2378" s="19"/>
      <c r="K2378" s="19"/>
      <c r="L2378" s="19"/>
      <c r="M2378" s="19"/>
      <c r="N2378" s="51">
        <f t="shared" si="225"/>
        <v>6.7191075380121914</v>
      </c>
      <c r="O2378" s="51">
        <f t="shared" si="226"/>
        <v>12.678915942103835</v>
      </c>
      <c r="Q2378" s="12">
        <v>41599</v>
      </c>
      <c r="R2378" s="5">
        <v>6280</v>
      </c>
      <c r="S2378" s="5">
        <v>6320</v>
      </c>
      <c r="T2378" s="5">
        <v>6260</v>
      </c>
      <c r="U2378" s="5">
        <v>6280</v>
      </c>
      <c r="V2378" s="5">
        <v>9794600</v>
      </c>
      <c r="W2378" s="3">
        <v>6280</v>
      </c>
      <c r="X2378" s="19">
        <f t="shared" si="227"/>
        <v>-0.15923566878980894</v>
      </c>
      <c r="AF2378" s="51">
        <f t="shared" si="229"/>
        <v>-4.0172427353149503E-3</v>
      </c>
      <c r="AG2378" s="51">
        <f t="shared" si="228"/>
        <v>6.386125250663618E-4</v>
      </c>
    </row>
    <row r="2379" spans="1:33">
      <c r="A2379" s="12">
        <v>41600</v>
      </c>
      <c r="B2379" s="14">
        <v>15513.45</v>
      </c>
      <c r="C2379" s="14">
        <v>15579.39</v>
      </c>
      <c r="D2379" s="14">
        <v>15307.44</v>
      </c>
      <c r="E2379" s="15">
        <v>15381.72</v>
      </c>
      <c r="F2379" s="19">
        <f t="shared" si="224"/>
        <v>0.10479972330791994</v>
      </c>
      <c r="G2379" s="19"/>
      <c r="H2379" s="19"/>
      <c r="I2379" s="19"/>
      <c r="J2379" s="19"/>
      <c r="K2379" s="19"/>
      <c r="L2379" s="19"/>
      <c r="M2379" s="19"/>
      <c r="N2379" s="51">
        <f t="shared" si="225"/>
        <v>1.2452422513033721E-3</v>
      </c>
      <c r="O2379" s="51">
        <f t="shared" si="226"/>
        <v>1.3396925139972019E-4</v>
      </c>
      <c r="Q2379" s="12">
        <v>41600</v>
      </c>
      <c r="R2379" s="5">
        <v>6340</v>
      </c>
      <c r="S2379" s="5">
        <v>6400</v>
      </c>
      <c r="T2379" s="5">
        <v>6310</v>
      </c>
      <c r="U2379" s="5">
        <v>6340</v>
      </c>
      <c r="V2379" s="5">
        <v>14466800</v>
      </c>
      <c r="W2379" s="3">
        <v>6340</v>
      </c>
      <c r="X2379" s="19">
        <f t="shared" si="227"/>
        <v>0.94637223974763407</v>
      </c>
      <c r="AF2379" s="51">
        <f t="shared" si="229"/>
        <v>0.8483100382461467</v>
      </c>
      <c r="AG2379" s="51">
        <f t="shared" si="228"/>
        <v>0.80304424641849814</v>
      </c>
    </row>
    <row r="2380" spans="1:33">
      <c r="A2380" s="12">
        <v>41603</v>
      </c>
      <c r="B2380" s="14">
        <v>15504.78</v>
      </c>
      <c r="C2380" s="14">
        <v>15619.13</v>
      </c>
      <c r="D2380" s="14">
        <v>15469.87</v>
      </c>
      <c r="E2380" s="15">
        <v>15619.13</v>
      </c>
      <c r="F2380" s="19">
        <f t="shared" si="224"/>
        <v>1.5199950317335209</v>
      </c>
      <c r="G2380" s="19"/>
      <c r="H2380" s="19"/>
      <c r="I2380" s="19"/>
      <c r="J2380" s="19"/>
      <c r="K2380" s="19"/>
      <c r="L2380" s="19"/>
      <c r="M2380" s="19"/>
      <c r="N2380" s="51">
        <f t="shared" si="225"/>
        <v>3.5311133836530972</v>
      </c>
      <c r="O2380" s="51">
        <f t="shared" si="226"/>
        <v>5.377109541205737</v>
      </c>
      <c r="Q2380" s="12">
        <v>41603</v>
      </c>
      <c r="R2380" s="5">
        <v>6390</v>
      </c>
      <c r="S2380" s="5">
        <v>6430</v>
      </c>
      <c r="T2380" s="5">
        <v>6360</v>
      </c>
      <c r="U2380" s="5">
        <v>6430</v>
      </c>
      <c r="V2380" s="5">
        <v>14037400</v>
      </c>
      <c r="W2380" s="3">
        <v>6430</v>
      </c>
      <c r="X2380" s="19">
        <f t="shared" si="227"/>
        <v>1.3996889580093312</v>
      </c>
      <c r="AF2380" s="51">
        <f t="shared" si="229"/>
        <v>2.7437457317436382</v>
      </c>
      <c r="AG2380" s="51">
        <f t="shared" si="228"/>
        <v>3.8411253732518071</v>
      </c>
    </row>
    <row r="2381" spans="1:33">
      <c r="A2381" s="12">
        <v>41604</v>
      </c>
      <c r="B2381" s="14">
        <v>15501.95</v>
      </c>
      <c r="C2381" s="14">
        <v>15577.97</v>
      </c>
      <c r="D2381" s="14">
        <v>15460.97</v>
      </c>
      <c r="E2381" s="15">
        <v>15515.24</v>
      </c>
      <c r="F2381" s="19">
        <f t="shared" ref="F2381:F2444" si="230">(E2381-E2380)/E2381*100</f>
        <v>-0.66959969681422538</v>
      </c>
      <c r="G2381" s="19"/>
      <c r="H2381" s="19"/>
      <c r="I2381" s="19"/>
      <c r="J2381" s="19"/>
      <c r="K2381" s="19"/>
      <c r="L2381" s="19"/>
      <c r="M2381" s="19"/>
      <c r="N2381" s="51">
        <f t="shared" ref="N2381:N2444" si="231">(F2381-F$4)^3</f>
        <v>-0.29649349047597934</v>
      </c>
      <c r="O2381" s="51">
        <f t="shared" ref="O2381:O2444" si="232">(F2381-F$4)^4</f>
        <v>0.19770616735270224</v>
      </c>
      <c r="Q2381" s="12">
        <v>41604</v>
      </c>
      <c r="R2381" s="5">
        <v>6390</v>
      </c>
      <c r="S2381" s="5">
        <v>6410</v>
      </c>
      <c r="T2381" s="5">
        <v>6340</v>
      </c>
      <c r="U2381" s="5">
        <v>6350</v>
      </c>
      <c r="V2381" s="5">
        <v>8734200</v>
      </c>
      <c r="W2381" s="3">
        <v>6350</v>
      </c>
      <c r="X2381" s="19">
        <f t="shared" ref="X2381:X2444" si="233">(W2381-W2380)/W2381*100</f>
        <v>-1.2598425196850394</v>
      </c>
      <c r="AF2381" s="51">
        <f t="shared" si="229"/>
        <v>-1.9983511691916054</v>
      </c>
      <c r="AG2381" s="51">
        <f t="shared" ref="AG2381:AG2444" si="234">(X2381-X$4)^4</f>
        <v>2.5170726182547223</v>
      </c>
    </row>
    <row r="2382" spans="1:33">
      <c r="A2382" s="12">
        <v>41605</v>
      </c>
      <c r="B2382" s="14">
        <v>15414.52</v>
      </c>
      <c r="C2382" s="14">
        <v>15512.76</v>
      </c>
      <c r="D2382" s="14">
        <v>15414.52</v>
      </c>
      <c r="E2382" s="15">
        <v>15449.63</v>
      </c>
      <c r="F2382" s="19">
        <f t="shared" si="230"/>
        <v>-0.42467036427409965</v>
      </c>
      <c r="G2382" s="19"/>
      <c r="H2382" s="19"/>
      <c r="I2382" s="19"/>
      <c r="J2382" s="19"/>
      <c r="K2382" s="19"/>
      <c r="L2382" s="19"/>
      <c r="M2382" s="19"/>
      <c r="N2382" s="51">
        <f t="shared" si="231"/>
        <v>-7.5090130932311885E-2</v>
      </c>
      <c r="O2382" s="51">
        <f t="shared" si="232"/>
        <v>3.1679414678412232E-2</v>
      </c>
      <c r="Q2382" s="12">
        <v>41605</v>
      </c>
      <c r="R2382" s="5">
        <v>6350</v>
      </c>
      <c r="S2382" s="5">
        <v>6360</v>
      </c>
      <c r="T2382" s="5">
        <v>6320</v>
      </c>
      <c r="U2382" s="5">
        <v>6320</v>
      </c>
      <c r="V2382" s="5">
        <v>4854100</v>
      </c>
      <c r="W2382" s="3">
        <v>6320</v>
      </c>
      <c r="X2382" s="19">
        <f t="shared" si="233"/>
        <v>-0.4746835443037975</v>
      </c>
      <c r="AF2382" s="51">
        <f t="shared" ref="AF2382:AF2445" si="235">(X2382-X$4)^3</f>
        <v>-0.10677689467307015</v>
      </c>
      <c r="AG2382" s="51">
        <f t="shared" si="234"/>
        <v>5.0656640200574386E-2</v>
      </c>
    </row>
    <row r="2383" spans="1:33">
      <c r="A2383" s="12">
        <v>41606</v>
      </c>
      <c r="B2383" s="14">
        <v>15622.19</v>
      </c>
      <c r="C2383" s="14">
        <v>15729.09</v>
      </c>
      <c r="D2383" s="14">
        <v>15605.73</v>
      </c>
      <c r="E2383" s="15">
        <v>15727.12</v>
      </c>
      <c r="F2383" s="19">
        <f t="shared" si="230"/>
        <v>1.7644044173377043</v>
      </c>
      <c r="G2383" s="19"/>
      <c r="H2383" s="19"/>
      <c r="I2383" s="19"/>
      <c r="J2383" s="19"/>
      <c r="K2383" s="19"/>
      <c r="L2383" s="19"/>
      <c r="M2383" s="19"/>
      <c r="N2383" s="51">
        <f t="shared" si="231"/>
        <v>5.5188606677207082</v>
      </c>
      <c r="O2383" s="51">
        <f t="shared" si="232"/>
        <v>9.7528730911198362</v>
      </c>
      <c r="Q2383" s="12">
        <v>41606</v>
      </c>
      <c r="R2383" s="5">
        <v>6380</v>
      </c>
      <c r="S2383" s="5">
        <v>6400</v>
      </c>
      <c r="T2383" s="5">
        <v>6360</v>
      </c>
      <c r="U2383" s="5">
        <v>6390</v>
      </c>
      <c r="V2383" s="5">
        <v>6672600</v>
      </c>
      <c r="W2383" s="3">
        <v>6390</v>
      </c>
      <c r="X2383" s="19">
        <f t="shared" si="233"/>
        <v>1.0954616588419406</v>
      </c>
      <c r="AF2383" s="51">
        <f t="shared" si="235"/>
        <v>1.3155580334448926</v>
      </c>
      <c r="AG2383" s="51">
        <f t="shared" si="234"/>
        <v>1.4414956891072341</v>
      </c>
    </row>
    <row r="2384" spans="1:33">
      <c r="A2384" s="12">
        <v>41607</v>
      </c>
      <c r="B2384" s="14">
        <v>15661.43</v>
      </c>
      <c r="C2384" s="14">
        <v>15727.96</v>
      </c>
      <c r="D2384" s="14">
        <v>15507.17</v>
      </c>
      <c r="E2384" s="15">
        <v>15661.87</v>
      </c>
      <c r="F2384" s="19">
        <f t="shared" si="230"/>
        <v>-0.41661691739236756</v>
      </c>
      <c r="G2384" s="19"/>
      <c r="H2384" s="19"/>
      <c r="I2384" s="19"/>
      <c r="J2384" s="19"/>
      <c r="K2384" s="19"/>
      <c r="L2384" s="19"/>
      <c r="M2384" s="19"/>
      <c r="N2384" s="51">
        <f t="shared" si="231"/>
        <v>-7.0871467064989507E-2</v>
      </c>
      <c r="O2384" s="51">
        <f t="shared" si="232"/>
        <v>2.932886324638475E-2</v>
      </c>
      <c r="Q2384" s="12">
        <v>41607</v>
      </c>
      <c r="R2384" s="5">
        <v>6340</v>
      </c>
      <c r="S2384" s="5">
        <v>6380</v>
      </c>
      <c r="T2384" s="5">
        <v>6330</v>
      </c>
      <c r="U2384" s="5">
        <v>6380</v>
      </c>
      <c r="V2384" s="5">
        <v>9425900</v>
      </c>
      <c r="W2384" s="3">
        <v>6380</v>
      </c>
      <c r="X2384" s="19">
        <f t="shared" si="233"/>
        <v>-0.15673981191222569</v>
      </c>
      <c r="AF2384" s="51">
        <f t="shared" si="235"/>
        <v>-3.8309811839810702E-3</v>
      </c>
      <c r="AG2384" s="51">
        <f t="shared" si="234"/>
        <v>5.9944134205909029E-4</v>
      </c>
    </row>
    <row r="2385" spans="1:33">
      <c r="A2385" s="12">
        <v>41610</v>
      </c>
      <c r="B2385" s="14">
        <v>15659.74</v>
      </c>
      <c r="C2385" s="14">
        <v>15703.02</v>
      </c>
      <c r="D2385" s="14">
        <v>15579.54</v>
      </c>
      <c r="E2385" s="15">
        <v>15655.07</v>
      </c>
      <c r="F2385" s="19">
        <f t="shared" si="230"/>
        <v>-4.3436407502496582E-2</v>
      </c>
      <c r="G2385" s="19"/>
      <c r="H2385" s="19"/>
      <c r="I2385" s="19"/>
      <c r="J2385" s="19"/>
      <c r="K2385" s="19"/>
      <c r="L2385" s="19"/>
      <c r="M2385" s="19"/>
      <c r="N2385" s="51">
        <f t="shared" si="231"/>
        <v>-6.7177122776797474E-5</v>
      </c>
      <c r="O2385" s="51">
        <f t="shared" si="232"/>
        <v>2.7308333534169845E-6</v>
      </c>
      <c r="Q2385" s="12">
        <v>41610</v>
      </c>
      <c r="R2385" s="5">
        <v>6390</v>
      </c>
      <c r="S2385" s="5">
        <v>6410</v>
      </c>
      <c r="T2385" s="5">
        <v>6340</v>
      </c>
      <c r="U2385" s="5">
        <v>6370</v>
      </c>
      <c r="V2385" s="5">
        <v>7386800</v>
      </c>
      <c r="W2385" s="3">
        <v>6370</v>
      </c>
      <c r="X2385" s="19">
        <f t="shared" si="233"/>
        <v>-0.15698587127158556</v>
      </c>
      <c r="AF2385" s="51">
        <f t="shared" si="235"/>
        <v>-3.8490827962603977E-3</v>
      </c>
      <c r="AG2385" s="51">
        <f t="shared" si="234"/>
        <v>6.0322084063891559E-4</v>
      </c>
    </row>
    <row r="2386" spans="1:33">
      <c r="A2386" s="12">
        <v>41611</v>
      </c>
      <c r="B2386" s="14">
        <v>15747.54</v>
      </c>
      <c r="C2386" s="14">
        <v>15794.15</v>
      </c>
      <c r="D2386" s="14">
        <v>15661.9</v>
      </c>
      <c r="E2386" s="15">
        <v>15749.66</v>
      </c>
      <c r="F2386" s="19">
        <f t="shared" si="230"/>
        <v>0.60058439356786208</v>
      </c>
      <c r="G2386" s="19"/>
      <c r="H2386" s="19"/>
      <c r="I2386" s="19"/>
      <c r="J2386" s="19"/>
      <c r="K2386" s="19"/>
      <c r="L2386" s="19"/>
      <c r="M2386" s="19"/>
      <c r="N2386" s="51">
        <f t="shared" si="231"/>
        <v>0.21965960109918323</v>
      </c>
      <c r="O2386" s="51">
        <f t="shared" si="232"/>
        <v>0.13253591705789716</v>
      </c>
      <c r="Q2386" s="12">
        <v>41611</v>
      </c>
      <c r="R2386" s="5">
        <v>6380</v>
      </c>
      <c r="S2386" s="5">
        <v>6420</v>
      </c>
      <c r="T2386" s="5">
        <v>6370</v>
      </c>
      <c r="U2386" s="5">
        <v>6390</v>
      </c>
      <c r="V2386" s="5">
        <v>9642400</v>
      </c>
      <c r="W2386" s="3">
        <v>6390</v>
      </c>
      <c r="X2386" s="19">
        <f t="shared" si="233"/>
        <v>0.3129890453834116</v>
      </c>
      <c r="AF2386" s="51">
        <f t="shared" si="235"/>
        <v>3.0739846957308938E-2</v>
      </c>
      <c r="AG2386" s="51">
        <f t="shared" si="234"/>
        <v>9.6294674163793174E-3</v>
      </c>
    </row>
    <row r="2387" spans="1:33">
      <c r="A2387" s="12">
        <v>41612</v>
      </c>
      <c r="B2387" s="14">
        <v>15520.2</v>
      </c>
      <c r="C2387" s="14">
        <v>15579.36</v>
      </c>
      <c r="D2387" s="14">
        <v>15326.06</v>
      </c>
      <c r="E2387" s="15">
        <v>15407.94</v>
      </c>
      <c r="F2387" s="19">
        <f t="shared" si="230"/>
        <v>-2.2178175667869899</v>
      </c>
      <c r="G2387" s="19"/>
      <c r="H2387" s="19"/>
      <c r="I2387" s="19"/>
      <c r="J2387" s="19"/>
      <c r="K2387" s="19"/>
      <c r="L2387" s="19"/>
      <c r="M2387" s="19"/>
      <c r="N2387" s="51">
        <f t="shared" si="231"/>
        <v>-10.867765259342312</v>
      </c>
      <c r="O2387" s="51">
        <f t="shared" si="232"/>
        <v>24.072452159349879</v>
      </c>
      <c r="Q2387" s="12">
        <v>41612</v>
      </c>
      <c r="R2387" s="5">
        <v>6340</v>
      </c>
      <c r="S2387" s="5">
        <v>6350</v>
      </c>
      <c r="T2387" s="5">
        <v>6280</v>
      </c>
      <c r="U2387" s="5">
        <v>6280</v>
      </c>
      <c r="V2387" s="5">
        <v>10987100</v>
      </c>
      <c r="W2387" s="3">
        <v>6280</v>
      </c>
      <c r="X2387" s="19">
        <f t="shared" si="233"/>
        <v>-1.7515923566878981</v>
      </c>
      <c r="AF2387" s="51">
        <f t="shared" si="235"/>
        <v>-5.3715535984233469</v>
      </c>
      <c r="AG2387" s="51">
        <f t="shared" si="234"/>
        <v>9.4073337365475904</v>
      </c>
    </row>
    <row r="2388" spans="1:33">
      <c r="A2388" s="12">
        <v>41613</v>
      </c>
      <c r="B2388" s="14">
        <v>15354.53</v>
      </c>
      <c r="C2388" s="14">
        <v>15430.2</v>
      </c>
      <c r="D2388" s="14">
        <v>15139.12</v>
      </c>
      <c r="E2388" s="15">
        <v>15177.49</v>
      </c>
      <c r="F2388" s="19">
        <f t="shared" si="230"/>
        <v>-1.5183670027125746</v>
      </c>
      <c r="G2388" s="19"/>
      <c r="H2388" s="19"/>
      <c r="I2388" s="19"/>
      <c r="J2388" s="19"/>
      <c r="K2388" s="19"/>
      <c r="L2388" s="19"/>
      <c r="M2388" s="19"/>
      <c r="N2388" s="51">
        <f t="shared" si="231"/>
        <v>-3.4812737433101089</v>
      </c>
      <c r="O2388" s="51">
        <f t="shared" si="232"/>
        <v>5.2761552494235122</v>
      </c>
      <c r="Q2388" s="12">
        <v>41613</v>
      </c>
      <c r="R2388" s="5">
        <v>6300</v>
      </c>
      <c r="S2388" s="5">
        <v>6310</v>
      </c>
      <c r="T2388" s="5">
        <v>6220</v>
      </c>
      <c r="U2388" s="5">
        <v>6220</v>
      </c>
      <c r="V2388" s="5">
        <v>10165000</v>
      </c>
      <c r="W2388" s="3">
        <v>6220</v>
      </c>
      <c r="X2388" s="19">
        <f t="shared" si="233"/>
        <v>-0.96463022508038598</v>
      </c>
      <c r="AF2388" s="51">
        <f t="shared" si="235"/>
        <v>-0.89685213071572134</v>
      </c>
      <c r="AG2388" s="51">
        <f t="shared" si="234"/>
        <v>0.86489049772969229</v>
      </c>
    </row>
    <row r="2389" spans="1:33">
      <c r="A2389" s="12">
        <v>41614</v>
      </c>
      <c r="B2389" s="14">
        <v>15112.54</v>
      </c>
      <c r="C2389" s="14">
        <v>15327.37</v>
      </c>
      <c r="D2389" s="14">
        <v>15112.54</v>
      </c>
      <c r="E2389" s="15">
        <v>15299.86</v>
      </c>
      <c r="F2389" s="19">
        <f t="shared" si="230"/>
        <v>0.79981124010285576</v>
      </c>
      <c r="G2389" s="19"/>
      <c r="H2389" s="19"/>
      <c r="I2389" s="19"/>
      <c r="J2389" s="19"/>
      <c r="K2389" s="19"/>
      <c r="L2389" s="19"/>
      <c r="M2389" s="19"/>
      <c r="N2389" s="51">
        <f t="shared" si="231"/>
        <v>0.5170012989320889</v>
      </c>
      <c r="O2389" s="51">
        <f t="shared" si="232"/>
        <v>0.41494338515085483</v>
      </c>
      <c r="Q2389" s="12">
        <v>41614</v>
      </c>
      <c r="R2389" s="5">
        <v>6220</v>
      </c>
      <c r="S2389" s="5">
        <v>6240</v>
      </c>
      <c r="T2389" s="5">
        <v>6190</v>
      </c>
      <c r="U2389" s="5">
        <v>6220</v>
      </c>
      <c r="V2389" s="5">
        <v>8051300</v>
      </c>
      <c r="W2389" s="3">
        <v>6220</v>
      </c>
      <c r="X2389" s="19">
        <f t="shared" si="233"/>
        <v>0</v>
      </c>
      <c r="AF2389" s="51">
        <f t="shared" si="235"/>
        <v>1.9205286566845341E-11</v>
      </c>
      <c r="AG2389" s="51">
        <f t="shared" si="234"/>
        <v>5.1431326109964725E-15</v>
      </c>
    </row>
    <row r="2390" spans="1:33">
      <c r="A2390" s="12">
        <v>41617</v>
      </c>
      <c r="B2390" s="14">
        <v>15556.6</v>
      </c>
      <c r="C2390" s="14">
        <v>15650.21</v>
      </c>
      <c r="D2390" s="14">
        <v>15547.29</v>
      </c>
      <c r="E2390" s="15">
        <v>15650.21</v>
      </c>
      <c r="F2390" s="19">
        <f t="shared" si="230"/>
        <v>2.2386281078656358</v>
      </c>
      <c r="G2390" s="19"/>
      <c r="H2390" s="19"/>
      <c r="I2390" s="19"/>
      <c r="J2390" s="19"/>
      <c r="K2390" s="19"/>
      <c r="L2390" s="19"/>
      <c r="M2390" s="19"/>
      <c r="N2390" s="51">
        <f t="shared" si="231"/>
        <v>11.260711173561843</v>
      </c>
      <c r="O2390" s="51">
        <f t="shared" si="232"/>
        <v>25.239907512344057</v>
      </c>
      <c r="Q2390" s="12">
        <v>41617</v>
      </c>
      <c r="R2390" s="5">
        <v>6280</v>
      </c>
      <c r="S2390" s="5">
        <v>6310</v>
      </c>
      <c r="T2390" s="5">
        <v>6260</v>
      </c>
      <c r="U2390" s="5">
        <v>6300</v>
      </c>
      <c r="V2390" s="5">
        <v>6544100</v>
      </c>
      <c r="W2390" s="3">
        <v>6300</v>
      </c>
      <c r="X2390" s="19">
        <f t="shared" si="233"/>
        <v>1.2698412698412698</v>
      </c>
      <c r="AF2390" s="51">
        <f t="shared" si="235"/>
        <v>2.0489107906981747</v>
      </c>
      <c r="AG2390" s="51">
        <f t="shared" si="234"/>
        <v>2.6023401739599161</v>
      </c>
    </row>
    <row r="2391" spans="1:33">
      <c r="A2391" s="12">
        <v>41618</v>
      </c>
      <c r="B2391" s="14">
        <v>15633.97</v>
      </c>
      <c r="C2391" s="14">
        <v>15633.97</v>
      </c>
      <c r="D2391" s="14">
        <v>15562.06</v>
      </c>
      <c r="E2391" s="15">
        <v>15611.31</v>
      </c>
      <c r="F2391" s="19">
        <f t="shared" si="230"/>
        <v>-0.24917832007691626</v>
      </c>
      <c r="G2391" s="19"/>
      <c r="H2391" s="19"/>
      <c r="I2391" s="19"/>
      <c r="J2391" s="19"/>
      <c r="K2391" s="19"/>
      <c r="L2391" s="19"/>
      <c r="M2391" s="19"/>
      <c r="N2391" s="51">
        <f t="shared" si="231"/>
        <v>-1.4958426231228245E-2</v>
      </c>
      <c r="O2391" s="51">
        <f t="shared" si="232"/>
        <v>3.6856537995384486E-3</v>
      </c>
      <c r="Q2391" s="12">
        <v>41618</v>
      </c>
      <c r="R2391" s="5">
        <v>6300</v>
      </c>
      <c r="S2391" s="5">
        <v>6300</v>
      </c>
      <c r="T2391" s="5">
        <v>6250</v>
      </c>
      <c r="U2391" s="5">
        <v>6270</v>
      </c>
      <c r="V2391" s="5">
        <v>5485000</v>
      </c>
      <c r="W2391" s="3">
        <v>6270</v>
      </c>
      <c r="X2391" s="19">
        <f t="shared" si="233"/>
        <v>-0.4784688995215311</v>
      </c>
      <c r="AF2391" s="51">
        <f t="shared" si="235"/>
        <v>-0.10935325561048133</v>
      </c>
      <c r="AG2391" s="51">
        <f t="shared" si="234"/>
        <v>5.2292847314778873E-2</v>
      </c>
    </row>
    <row r="2392" spans="1:33">
      <c r="A2392" s="12">
        <v>41619</v>
      </c>
      <c r="B2392" s="14">
        <v>15509.93</v>
      </c>
      <c r="C2392" s="14">
        <v>15562.3</v>
      </c>
      <c r="D2392" s="14">
        <v>15386.11</v>
      </c>
      <c r="E2392" s="15">
        <v>15515.06</v>
      </c>
      <c r="F2392" s="19">
        <f t="shared" si="230"/>
        <v>-0.62036498730910483</v>
      </c>
      <c r="G2392" s="19"/>
      <c r="H2392" s="19"/>
      <c r="I2392" s="19"/>
      <c r="J2392" s="19"/>
      <c r="K2392" s="19"/>
      <c r="L2392" s="19"/>
      <c r="M2392" s="19"/>
      <c r="N2392" s="51">
        <f t="shared" si="231"/>
        <v>-0.23554792877141803</v>
      </c>
      <c r="O2392" s="51">
        <f t="shared" si="232"/>
        <v>0.14546964745173213</v>
      </c>
      <c r="Q2392" s="12">
        <v>41619</v>
      </c>
      <c r="R2392" s="5">
        <v>6240</v>
      </c>
      <c r="S2392" s="5">
        <v>6260</v>
      </c>
      <c r="T2392" s="5">
        <v>6200</v>
      </c>
      <c r="U2392" s="5">
        <v>6220</v>
      </c>
      <c r="V2392" s="5">
        <v>6490200</v>
      </c>
      <c r="W2392" s="3">
        <v>6220</v>
      </c>
      <c r="X2392" s="19">
        <f t="shared" si="233"/>
        <v>-0.8038585209003215</v>
      </c>
      <c r="AF2392" s="51">
        <f t="shared" si="235"/>
        <v>-0.5189251786393444</v>
      </c>
      <c r="AG2392" s="51">
        <f t="shared" si="234"/>
        <v>0.41700345956153112</v>
      </c>
    </row>
    <row r="2393" spans="1:33">
      <c r="A2393" s="12">
        <v>41620</v>
      </c>
      <c r="B2393" s="14">
        <v>15377.32</v>
      </c>
      <c r="C2393" s="14">
        <v>15392.66</v>
      </c>
      <c r="D2393" s="14">
        <v>15255.36</v>
      </c>
      <c r="E2393" s="15">
        <v>15341.82</v>
      </c>
      <c r="F2393" s="19">
        <f t="shared" si="230"/>
        <v>-1.129201098696242</v>
      </c>
      <c r="G2393" s="19"/>
      <c r="H2393" s="19"/>
      <c r="I2393" s="19"/>
      <c r="J2393" s="19"/>
      <c r="K2393" s="19"/>
      <c r="L2393" s="19"/>
      <c r="M2393" s="19"/>
      <c r="N2393" s="51">
        <f t="shared" si="231"/>
        <v>-1.4292110087277616</v>
      </c>
      <c r="O2393" s="51">
        <f t="shared" si="232"/>
        <v>1.6098860495430534</v>
      </c>
      <c r="Q2393" s="12">
        <v>41620</v>
      </c>
      <c r="R2393" s="5">
        <v>6200</v>
      </c>
      <c r="S2393" s="5">
        <v>6210</v>
      </c>
      <c r="T2393" s="5">
        <v>6150</v>
      </c>
      <c r="U2393" s="5">
        <v>6170</v>
      </c>
      <c r="V2393" s="5">
        <v>6890900</v>
      </c>
      <c r="W2393" s="3">
        <v>6170</v>
      </c>
      <c r="X2393" s="19">
        <f t="shared" si="233"/>
        <v>-0.81037277147487841</v>
      </c>
      <c r="AF2393" s="51">
        <f t="shared" si="235"/>
        <v>-0.53164764655294749</v>
      </c>
      <c r="AG2393" s="51">
        <f t="shared" si="234"/>
        <v>0.43069040273944637</v>
      </c>
    </row>
    <row r="2394" spans="1:33">
      <c r="A2394" s="12">
        <v>41621</v>
      </c>
      <c r="B2394" s="14">
        <v>15316.89</v>
      </c>
      <c r="C2394" s="14">
        <v>15532.94</v>
      </c>
      <c r="D2394" s="14">
        <v>15251.45</v>
      </c>
      <c r="E2394" s="15">
        <v>15403.11</v>
      </c>
      <c r="F2394" s="19">
        <f t="shared" si="230"/>
        <v>0.39790665651287871</v>
      </c>
      <c r="G2394" s="19"/>
      <c r="H2394" s="19"/>
      <c r="I2394" s="19"/>
      <c r="J2394" s="19"/>
      <c r="K2394" s="19"/>
      <c r="L2394" s="19"/>
      <c r="M2394" s="19"/>
      <c r="N2394" s="51">
        <f t="shared" si="231"/>
        <v>6.4332650110512993E-2</v>
      </c>
      <c r="O2394" s="51">
        <f t="shared" si="232"/>
        <v>2.5777566904163021E-2</v>
      </c>
      <c r="Q2394" s="12">
        <v>41621</v>
      </c>
      <c r="R2394" s="5">
        <v>6160</v>
      </c>
      <c r="S2394" s="5">
        <v>6230</v>
      </c>
      <c r="T2394" s="5">
        <v>6130</v>
      </c>
      <c r="U2394" s="5">
        <v>6180</v>
      </c>
      <c r="V2394" s="5">
        <v>18915000</v>
      </c>
      <c r="W2394" s="3">
        <v>6180</v>
      </c>
      <c r="X2394" s="19">
        <f t="shared" si="233"/>
        <v>0.16181229773462785</v>
      </c>
      <c r="AF2394" s="51">
        <f t="shared" si="235"/>
        <v>4.2578371963683456E-3</v>
      </c>
      <c r="AG2394" s="51">
        <f t="shared" si="234"/>
        <v>6.9011065936318207E-4</v>
      </c>
    </row>
    <row r="2395" spans="1:33">
      <c r="A2395" s="12">
        <v>41624</v>
      </c>
      <c r="B2395" s="14">
        <v>15408.35</v>
      </c>
      <c r="C2395" s="14">
        <v>15408.35</v>
      </c>
      <c r="D2395" s="14">
        <v>15146.13</v>
      </c>
      <c r="E2395" s="15">
        <v>15152.91</v>
      </c>
      <c r="F2395" s="19">
        <f t="shared" si="230"/>
        <v>-1.6511679934745254</v>
      </c>
      <c r="G2395" s="19"/>
      <c r="H2395" s="19"/>
      <c r="I2395" s="19"/>
      <c r="J2395" s="19"/>
      <c r="K2395" s="19"/>
      <c r="L2395" s="19"/>
      <c r="M2395" s="19"/>
      <c r="N2395" s="51">
        <f t="shared" si="231"/>
        <v>-4.4789296739601108</v>
      </c>
      <c r="O2395" s="51">
        <f t="shared" si="232"/>
        <v>7.38299075415296</v>
      </c>
      <c r="Q2395" s="12">
        <v>41624</v>
      </c>
      <c r="R2395" s="5">
        <v>6130</v>
      </c>
      <c r="S2395" s="5">
        <v>6140</v>
      </c>
      <c r="T2395" s="5">
        <v>6060</v>
      </c>
      <c r="U2395" s="5">
        <v>6060</v>
      </c>
      <c r="V2395" s="5">
        <v>9681400</v>
      </c>
      <c r="W2395" s="3">
        <v>6060</v>
      </c>
      <c r="X2395" s="19">
        <f t="shared" si="233"/>
        <v>-1.9801980198019802</v>
      </c>
      <c r="AF2395" s="51">
        <f t="shared" si="235"/>
        <v>-7.7615713564698776</v>
      </c>
      <c r="AG2395" s="51">
        <f t="shared" si="234"/>
        <v>15.367369699255244</v>
      </c>
    </row>
    <row r="2396" spans="1:33">
      <c r="A2396" s="12">
        <v>41625</v>
      </c>
      <c r="B2396" s="14">
        <v>15290.22</v>
      </c>
      <c r="C2396" s="14">
        <v>15322.13</v>
      </c>
      <c r="D2396" s="14">
        <v>15248.42</v>
      </c>
      <c r="E2396" s="15">
        <v>15278.63</v>
      </c>
      <c r="F2396" s="19">
        <f t="shared" si="230"/>
        <v>0.82284864546100889</v>
      </c>
      <c r="G2396" s="19"/>
      <c r="H2396" s="19"/>
      <c r="I2396" s="19"/>
      <c r="J2396" s="19"/>
      <c r="K2396" s="19"/>
      <c r="L2396" s="19"/>
      <c r="M2396" s="19"/>
      <c r="N2396" s="51">
        <f t="shared" si="231"/>
        <v>0.56281078596073775</v>
      </c>
      <c r="O2396" s="51">
        <f t="shared" si="232"/>
        <v>0.46467561508160854</v>
      </c>
      <c r="Q2396" s="12">
        <v>41625</v>
      </c>
      <c r="R2396" s="5">
        <v>6130</v>
      </c>
      <c r="S2396" s="5">
        <v>6140</v>
      </c>
      <c r="T2396" s="5">
        <v>6040</v>
      </c>
      <c r="U2396" s="5">
        <v>6100</v>
      </c>
      <c r="V2396" s="5">
        <v>9022100</v>
      </c>
      <c r="W2396" s="3">
        <v>6100</v>
      </c>
      <c r="X2396" s="19">
        <f t="shared" si="233"/>
        <v>0.65573770491803274</v>
      </c>
      <c r="AF2396" s="51">
        <f t="shared" si="235"/>
        <v>0.28230752005343884</v>
      </c>
      <c r="AG2396" s="51">
        <f t="shared" si="234"/>
        <v>0.18519528660080212</v>
      </c>
    </row>
    <row r="2397" spans="1:33">
      <c r="A2397" s="12">
        <v>41626</v>
      </c>
      <c r="B2397" s="14">
        <v>15273.24</v>
      </c>
      <c r="C2397" s="14">
        <v>15588.42</v>
      </c>
      <c r="D2397" s="14">
        <v>15268.18</v>
      </c>
      <c r="E2397" s="15">
        <v>15587.8</v>
      </c>
      <c r="F2397" s="19">
        <f t="shared" si="230"/>
        <v>1.9834101027726818</v>
      </c>
      <c r="G2397" s="19"/>
      <c r="H2397" s="19"/>
      <c r="I2397" s="19"/>
      <c r="J2397" s="19"/>
      <c r="K2397" s="19"/>
      <c r="L2397" s="19"/>
      <c r="M2397" s="19"/>
      <c r="N2397" s="51">
        <f t="shared" si="231"/>
        <v>7.835484033629629</v>
      </c>
      <c r="O2397" s="51">
        <f t="shared" si="232"/>
        <v>15.562801326406275</v>
      </c>
      <c r="Q2397" s="12">
        <v>41626</v>
      </c>
      <c r="R2397" s="5">
        <v>6080</v>
      </c>
      <c r="S2397" s="5">
        <v>6220</v>
      </c>
      <c r="T2397" s="5">
        <v>6070</v>
      </c>
      <c r="U2397" s="5">
        <v>6200</v>
      </c>
      <c r="V2397" s="5">
        <v>11663400</v>
      </c>
      <c r="W2397" s="3">
        <v>6200</v>
      </c>
      <c r="X2397" s="19">
        <f t="shared" si="233"/>
        <v>1.6129032258064515</v>
      </c>
      <c r="AF2397" s="51">
        <f t="shared" si="235"/>
        <v>4.1979884299361627</v>
      </c>
      <c r="AG2397" s="51">
        <f t="shared" si="234"/>
        <v>6.7720732924158114</v>
      </c>
    </row>
    <row r="2398" spans="1:33">
      <c r="A2398" s="12">
        <v>41627</v>
      </c>
      <c r="B2398" s="14">
        <v>15809.43</v>
      </c>
      <c r="C2398" s="14">
        <v>15891.82</v>
      </c>
      <c r="D2398" s="14">
        <v>15798.85</v>
      </c>
      <c r="E2398" s="15">
        <v>15859.22</v>
      </c>
      <c r="F2398" s="19">
        <f t="shared" si="230"/>
        <v>1.7114334752907148</v>
      </c>
      <c r="G2398" s="19"/>
      <c r="H2398" s="19"/>
      <c r="I2398" s="19"/>
      <c r="J2398" s="19"/>
      <c r="K2398" s="19"/>
      <c r="L2398" s="19"/>
      <c r="M2398" s="19"/>
      <c r="N2398" s="51">
        <f t="shared" si="231"/>
        <v>5.0373095718981427</v>
      </c>
      <c r="O2398" s="51">
        <f t="shared" si="232"/>
        <v>8.6350499767005786</v>
      </c>
      <c r="Q2398" s="12">
        <v>41627</v>
      </c>
      <c r="R2398" s="5">
        <v>6280</v>
      </c>
      <c r="S2398" s="5">
        <v>6300</v>
      </c>
      <c r="T2398" s="5">
        <v>6180</v>
      </c>
      <c r="U2398" s="5">
        <v>6200</v>
      </c>
      <c r="V2398" s="5">
        <v>11774800</v>
      </c>
      <c r="W2398" s="3">
        <v>6200</v>
      </c>
      <c r="X2398" s="19">
        <f t="shared" si="233"/>
        <v>0</v>
      </c>
      <c r="AF2398" s="51">
        <f t="shared" si="235"/>
        <v>1.9205286566845341E-11</v>
      </c>
      <c r="AG2398" s="51">
        <f t="shared" si="234"/>
        <v>5.1431326109964725E-15</v>
      </c>
    </row>
    <row r="2399" spans="1:33">
      <c r="A2399" s="12">
        <v>41628</v>
      </c>
      <c r="B2399" s="14">
        <v>15790.69</v>
      </c>
      <c r="C2399" s="14">
        <v>15870.42</v>
      </c>
      <c r="D2399" s="14">
        <v>15755.36</v>
      </c>
      <c r="E2399" s="15">
        <v>15870.42</v>
      </c>
      <c r="F2399" s="19">
        <f t="shared" si="230"/>
        <v>7.0571541269863855E-2</v>
      </c>
      <c r="G2399" s="19"/>
      <c r="H2399" s="19"/>
      <c r="I2399" s="19"/>
      <c r="J2399" s="19"/>
      <c r="K2399" s="19"/>
      <c r="L2399" s="19"/>
      <c r="M2399" s="19"/>
      <c r="N2399" s="51">
        <f t="shared" si="231"/>
        <v>3.9474761124127497E-4</v>
      </c>
      <c r="O2399" s="51">
        <f t="shared" si="232"/>
        <v>2.8957385480561348E-5</v>
      </c>
      <c r="Q2399" s="12">
        <v>41628</v>
      </c>
      <c r="R2399" s="5">
        <v>6170</v>
      </c>
      <c r="S2399" s="5">
        <v>6190</v>
      </c>
      <c r="T2399" s="5">
        <v>6150</v>
      </c>
      <c r="U2399" s="5">
        <v>6170</v>
      </c>
      <c r="V2399" s="5">
        <v>10668900</v>
      </c>
      <c r="W2399" s="3">
        <v>6170</v>
      </c>
      <c r="X2399" s="19">
        <f t="shared" si="233"/>
        <v>-0.48622366288492713</v>
      </c>
      <c r="AF2399" s="51">
        <f t="shared" si="235"/>
        <v>-0.11475998540119822</v>
      </c>
      <c r="AG2399" s="51">
        <f t="shared" si="234"/>
        <v>5.5768287988031122E-2</v>
      </c>
    </row>
    <row r="2400" spans="1:33">
      <c r="A2400" s="12">
        <v>41632</v>
      </c>
      <c r="B2400" s="14">
        <v>15955.9</v>
      </c>
      <c r="C2400" s="14">
        <v>16029.65</v>
      </c>
      <c r="D2400" s="5">
        <v>15849</v>
      </c>
      <c r="E2400" s="15">
        <v>15889.33</v>
      </c>
      <c r="F2400" s="19">
        <f t="shared" si="230"/>
        <v>0.11901068201113486</v>
      </c>
      <c r="G2400" s="19"/>
      <c r="H2400" s="19"/>
      <c r="I2400" s="19"/>
      <c r="J2400" s="19"/>
      <c r="K2400" s="19"/>
      <c r="L2400" s="19"/>
      <c r="M2400" s="19"/>
      <c r="N2400" s="51">
        <f t="shared" si="231"/>
        <v>1.8067475093592369E-3</v>
      </c>
      <c r="O2400" s="51">
        <f t="shared" si="232"/>
        <v>2.2005434741188381E-4</v>
      </c>
      <c r="Q2400" s="12">
        <v>41632</v>
      </c>
      <c r="R2400" s="5">
        <v>6180</v>
      </c>
      <c r="S2400" s="5">
        <v>6190</v>
      </c>
      <c r="T2400" s="5">
        <v>6130</v>
      </c>
      <c r="U2400" s="5">
        <v>6150</v>
      </c>
      <c r="V2400" s="5">
        <v>8990500</v>
      </c>
      <c r="W2400" s="3">
        <v>6150</v>
      </c>
      <c r="X2400" s="19">
        <f t="shared" si="233"/>
        <v>-0.32520325203252032</v>
      </c>
      <c r="AF2400" s="51">
        <f t="shared" si="235"/>
        <v>-3.4307676136176413E-2</v>
      </c>
      <c r="AG2400" s="51">
        <f t="shared" si="234"/>
        <v>1.1147780330542638E-2</v>
      </c>
    </row>
    <row r="2401" spans="1:33">
      <c r="A2401" s="12">
        <v>41633</v>
      </c>
      <c r="B2401" s="14">
        <v>15861.13</v>
      </c>
      <c r="C2401" s="14">
        <v>16010.54</v>
      </c>
      <c r="D2401" s="14">
        <v>15853.51</v>
      </c>
      <c r="E2401" s="15">
        <v>16009.99</v>
      </c>
      <c r="F2401" s="19">
        <f t="shared" si="230"/>
        <v>0.75365443701089041</v>
      </c>
      <c r="G2401" s="19"/>
      <c r="H2401" s="19"/>
      <c r="I2401" s="19"/>
      <c r="J2401" s="19"/>
      <c r="K2401" s="19"/>
      <c r="L2401" s="19"/>
      <c r="M2401" s="19"/>
      <c r="N2401" s="51">
        <f t="shared" si="231"/>
        <v>0.43283540346642957</v>
      </c>
      <c r="O2401" s="51">
        <f t="shared" si="232"/>
        <v>0.32741384133437001</v>
      </c>
      <c r="Q2401" s="12">
        <v>41633</v>
      </c>
      <c r="R2401" s="5">
        <v>6140</v>
      </c>
      <c r="S2401" s="5">
        <v>6190</v>
      </c>
      <c r="T2401" s="5">
        <v>6130</v>
      </c>
      <c r="U2401" s="5">
        <v>6160</v>
      </c>
      <c r="V2401" s="5">
        <v>11940100</v>
      </c>
      <c r="W2401" s="3">
        <v>6160</v>
      </c>
      <c r="X2401" s="19">
        <f t="shared" si="233"/>
        <v>0.16233766233766234</v>
      </c>
      <c r="AF2401" s="51">
        <f t="shared" si="235"/>
        <v>4.299375464716192E-3</v>
      </c>
      <c r="AG2401" s="51">
        <f t="shared" si="234"/>
        <v>6.9910192554775762E-4</v>
      </c>
    </row>
    <row r="2402" spans="1:33">
      <c r="A2402" s="12">
        <v>41634</v>
      </c>
      <c r="B2402" s="14">
        <v>16087.07</v>
      </c>
      <c r="C2402" s="14">
        <v>16186.04</v>
      </c>
      <c r="D2402" s="14">
        <v>16082.28</v>
      </c>
      <c r="E2402" s="15">
        <v>16174.44</v>
      </c>
      <c r="F2402" s="19">
        <f t="shared" si="230"/>
        <v>1.0167276270461341</v>
      </c>
      <c r="G2402" s="19"/>
      <c r="H2402" s="19"/>
      <c r="I2402" s="19"/>
      <c r="J2402" s="19"/>
      <c r="K2402" s="19"/>
      <c r="L2402" s="19"/>
      <c r="M2402" s="19"/>
      <c r="N2402" s="51">
        <f t="shared" si="231"/>
        <v>1.0596880599799845</v>
      </c>
      <c r="O2402" s="51">
        <f t="shared" si="232"/>
        <v>1.0803655351763943</v>
      </c>
      <c r="Q2402" s="12">
        <v>41634</v>
      </c>
      <c r="R2402" s="5">
        <v>6220</v>
      </c>
      <c r="S2402" s="5">
        <v>6380</v>
      </c>
      <c r="T2402" s="5">
        <v>6210</v>
      </c>
      <c r="U2402" s="5">
        <v>6340</v>
      </c>
      <c r="V2402" s="5">
        <v>17971100</v>
      </c>
      <c r="W2402" s="3">
        <v>6340</v>
      </c>
      <c r="X2402" s="19">
        <f t="shared" si="233"/>
        <v>2.8391167192429023</v>
      </c>
      <c r="AF2402" s="51">
        <f t="shared" si="235"/>
        <v>22.891414508182521</v>
      </c>
      <c r="AG2402" s="51">
        <f t="shared" si="234"/>
        <v>64.997527926695838</v>
      </c>
    </row>
    <row r="2403" spans="1:33">
      <c r="A2403" s="12">
        <v>41635</v>
      </c>
      <c r="B2403" s="14">
        <v>16229.43</v>
      </c>
      <c r="C2403" s="14">
        <v>16232.69</v>
      </c>
      <c r="D2403" s="14">
        <v>16056.73</v>
      </c>
      <c r="E2403" s="15">
        <v>16178.94</v>
      </c>
      <c r="F2403" s="19">
        <f t="shared" si="230"/>
        <v>2.7813935894440551E-2</v>
      </c>
      <c r="G2403" s="19"/>
      <c r="H2403" s="19"/>
      <c r="I2403" s="19"/>
      <c r="J2403" s="19"/>
      <c r="K2403" s="19"/>
      <c r="L2403" s="19"/>
      <c r="M2403" s="19"/>
      <c r="N2403" s="51">
        <f t="shared" si="231"/>
        <v>2.86500969043388E-5</v>
      </c>
      <c r="O2403" s="51">
        <f t="shared" si="232"/>
        <v>8.766672720030836E-7</v>
      </c>
      <c r="Q2403" s="12">
        <v>41635</v>
      </c>
      <c r="R2403" s="5">
        <v>6370</v>
      </c>
      <c r="S2403" s="5">
        <v>6390</v>
      </c>
      <c r="T2403" s="5">
        <v>6300</v>
      </c>
      <c r="U2403" s="5">
        <v>6390</v>
      </c>
      <c r="V2403" s="5">
        <v>11720200</v>
      </c>
      <c r="W2403" s="3">
        <v>6390</v>
      </c>
      <c r="X2403" s="19">
        <f t="shared" si="233"/>
        <v>0.78247261345852892</v>
      </c>
      <c r="AF2403" s="51">
        <f t="shared" si="235"/>
        <v>0.47957139218298295</v>
      </c>
      <c r="AG2403" s="51">
        <f t="shared" si="234"/>
        <v>0.37537990872315968</v>
      </c>
    </row>
    <row r="2404" spans="1:33">
      <c r="A2404" s="12">
        <v>41638</v>
      </c>
      <c r="B2404" s="14">
        <v>16269.22</v>
      </c>
      <c r="C2404" s="14">
        <v>16320.22</v>
      </c>
      <c r="D2404" s="14">
        <v>16182.71</v>
      </c>
      <c r="E2404" s="15">
        <v>16291.31</v>
      </c>
      <c r="F2404" s="19">
        <f t="shared" si="230"/>
        <v>0.6897542309366097</v>
      </c>
      <c r="G2404" s="19"/>
      <c r="H2404" s="19"/>
      <c r="I2404" s="19"/>
      <c r="J2404" s="19"/>
      <c r="K2404" s="19"/>
      <c r="L2404" s="19"/>
      <c r="M2404" s="19"/>
      <c r="N2404" s="51">
        <f t="shared" si="231"/>
        <v>0.33214938737650629</v>
      </c>
      <c r="O2404" s="51">
        <f t="shared" si="232"/>
        <v>0.23002653686182162</v>
      </c>
      <c r="Q2404" s="12">
        <v>41638</v>
      </c>
      <c r="R2404" s="5">
        <v>6420</v>
      </c>
      <c r="S2404" s="5">
        <v>6430</v>
      </c>
      <c r="T2404" s="5">
        <v>6390</v>
      </c>
      <c r="U2404" s="5">
        <v>6420</v>
      </c>
      <c r="V2404" s="5">
        <v>9887400</v>
      </c>
      <c r="W2404" s="3">
        <v>6420</v>
      </c>
      <c r="X2404" s="19">
        <f t="shared" si="233"/>
        <v>0.46728971962616817</v>
      </c>
      <c r="AF2404" s="51">
        <f t="shared" si="235"/>
        <v>0.10221276386388613</v>
      </c>
      <c r="AG2404" s="51">
        <f t="shared" si="234"/>
        <v>4.7790346116782428E-2</v>
      </c>
    </row>
    <row r="2405" spans="1:33">
      <c r="A2405" s="12">
        <v>41645</v>
      </c>
      <c r="B2405" s="14">
        <v>16147.54</v>
      </c>
      <c r="C2405" s="14">
        <v>16164.01</v>
      </c>
      <c r="D2405" s="14">
        <v>15864.44</v>
      </c>
      <c r="E2405" s="15">
        <v>15908.88</v>
      </c>
      <c r="F2405" s="19">
        <f t="shared" si="230"/>
        <v>-2.4038775828342431</v>
      </c>
      <c r="G2405" s="19"/>
      <c r="H2405" s="19"/>
      <c r="I2405" s="19"/>
      <c r="J2405" s="19"/>
      <c r="K2405" s="19"/>
      <c r="L2405" s="19"/>
      <c r="M2405" s="19"/>
      <c r="N2405" s="51">
        <f t="shared" si="231"/>
        <v>-13.842885533832622</v>
      </c>
      <c r="O2405" s="51">
        <f t="shared" si="232"/>
        <v>33.23804746425094</v>
      </c>
      <c r="Q2405" s="12">
        <v>41645</v>
      </c>
      <c r="R2405" s="5">
        <v>6360</v>
      </c>
      <c r="S2405" s="5">
        <v>6400</v>
      </c>
      <c r="T2405" s="5">
        <v>6280</v>
      </c>
      <c r="U2405" s="5">
        <v>6300</v>
      </c>
      <c r="V2405" s="5">
        <v>12249300</v>
      </c>
      <c r="W2405" s="3">
        <v>6300</v>
      </c>
      <c r="X2405" s="19">
        <f t="shared" si="233"/>
        <v>-1.9047619047619049</v>
      </c>
      <c r="AF2405" s="51">
        <f t="shared" si="235"/>
        <v>-6.9077863925485641</v>
      </c>
      <c r="AG2405" s="51">
        <f t="shared" si="234"/>
        <v>13.155838477076887</v>
      </c>
    </row>
    <row r="2406" spans="1:33">
      <c r="A2406" s="12">
        <v>41646</v>
      </c>
      <c r="B2406" s="14">
        <v>15835.41</v>
      </c>
      <c r="C2406" s="14">
        <v>15935.37</v>
      </c>
      <c r="D2406" s="14">
        <v>15784.25</v>
      </c>
      <c r="E2406" s="15">
        <v>15814.37</v>
      </c>
      <c r="F2406" s="19">
        <f t="shared" si="230"/>
        <v>-0.59762102442271425</v>
      </c>
      <c r="G2406" s="19"/>
      <c r="H2406" s="19"/>
      <c r="I2406" s="19"/>
      <c r="J2406" s="19"/>
      <c r="K2406" s="19"/>
      <c r="L2406" s="19"/>
      <c r="M2406" s="19"/>
      <c r="N2406" s="51">
        <f t="shared" si="231"/>
        <v>-0.21047059103124718</v>
      </c>
      <c r="O2406" s="51">
        <f t="shared" si="232"/>
        <v>0.12519545441301802</v>
      </c>
      <c r="Q2406" s="12">
        <v>41646</v>
      </c>
      <c r="R2406" s="5">
        <v>6270</v>
      </c>
      <c r="S2406" s="5">
        <v>6340</v>
      </c>
      <c r="T2406" s="5">
        <v>6260</v>
      </c>
      <c r="U2406" s="5">
        <v>6270</v>
      </c>
      <c r="V2406" s="5">
        <v>7891400</v>
      </c>
      <c r="W2406" s="3">
        <v>6270</v>
      </c>
      <c r="X2406" s="19">
        <f t="shared" si="233"/>
        <v>-0.4784688995215311</v>
      </c>
      <c r="AF2406" s="51">
        <f t="shared" si="235"/>
        <v>-0.10935325561048133</v>
      </c>
      <c r="AG2406" s="51">
        <f t="shared" si="234"/>
        <v>5.2292847314778873E-2</v>
      </c>
    </row>
    <row r="2407" spans="1:33">
      <c r="A2407" s="12">
        <v>41647</v>
      </c>
      <c r="B2407" s="14">
        <v>15943.68</v>
      </c>
      <c r="C2407" s="14">
        <v>16121.45</v>
      </c>
      <c r="D2407" s="14">
        <v>15906.57</v>
      </c>
      <c r="E2407" s="15">
        <v>16121.45</v>
      </c>
      <c r="F2407" s="19">
        <f t="shared" si="230"/>
        <v>1.9047914424570984</v>
      </c>
      <c r="G2407" s="19"/>
      <c r="H2407" s="19"/>
      <c r="I2407" s="19"/>
      <c r="J2407" s="19"/>
      <c r="K2407" s="19"/>
      <c r="L2407" s="19"/>
      <c r="M2407" s="19"/>
      <c r="N2407" s="51">
        <f t="shared" si="231"/>
        <v>6.941382327305595</v>
      </c>
      <c r="O2407" s="51">
        <f t="shared" si="232"/>
        <v>13.241218567021281</v>
      </c>
      <c r="Q2407" s="12">
        <v>41647</v>
      </c>
      <c r="R2407" s="5">
        <v>6310</v>
      </c>
      <c r="S2407" s="5">
        <v>6320</v>
      </c>
      <c r="T2407" s="5">
        <v>6260</v>
      </c>
      <c r="U2407" s="5">
        <v>6300</v>
      </c>
      <c r="V2407" s="5">
        <v>7184100</v>
      </c>
      <c r="W2407" s="3">
        <v>6300</v>
      </c>
      <c r="X2407" s="19">
        <f t="shared" si="233"/>
        <v>0.47619047619047622</v>
      </c>
      <c r="AF2407" s="51">
        <f t="shared" si="235"/>
        <v>0.10816197762953003</v>
      </c>
      <c r="AG2407" s="51">
        <f t="shared" si="234"/>
        <v>5.1534669167806461E-2</v>
      </c>
    </row>
    <row r="2408" spans="1:33">
      <c r="A2408" s="12">
        <v>41648</v>
      </c>
      <c r="B2408" s="14">
        <v>16002.88</v>
      </c>
      <c r="C2408" s="14">
        <v>16004.56</v>
      </c>
      <c r="D2408" s="14">
        <v>15838.44</v>
      </c>
      <c r="E2408" s="15">
        <v>15880.33</v>
      </c>
      <c r="F2408" s="19">
        <f t="shared" si="230"/>
        <v>-1.5183563565744591</v>
      </c>
      <c r="G2408" s="19"/>
      <c r="H2408" s="19"/>
      <c r="I2408" s="19"/>
      <c r="J2408" s="19"/>
      <c r="K2408" s="19"/>
      <c r="L2408" s="19"/>
      <c r="M2408" s="19"/>
      <c r="N2408" s="51">
        <f t="shared" si="231"/>
        <v>-3.4812003816613686</v>
      </c>
      <c r="O2408" s="51">
        <f t="shared" si="232"/>
        <v>5.2760070025011947</v>
      </c>
      <c r="Q2408" s="12">
        <v>41648</v>
      </c>
      <c r="R2408" s="5">
        <v>6310</v>
      </c>
      <c r="S2408" s="5">
        <v>6340</v>
      </c>
      <c r="T2408" s="5">
        <v>6260</v>
      </c>
      <c r="U2408" s="5">
        <v>6270</v>
      </c>
      <c r="V2408" s="5">
        <v>8653000</v>
      </c>
      <c r="W2408" s="3">
        <v>6270</v>
      </c>
      <c r="X2408" s="19">
        <f t="shared" si="233"/>
        <v>-0.4784688995215311</v>
      </c>
      <c r="AF2408" s="51">
        <f t="shared" si="235"/>
        <v>-0.10935325561048133</v>
      </c>
      <c r="AG2408" s="51">
        <f t="shared" si="234"/>
        <v>5.2292847314778873E-2</v>
      </c>
    </row>
    <row r="2409" spans="1:33">
      <c r="A2409" s="12">
        <v>41649</v>
      </c>
      <c r="B2409" s="14">
        <v>15785.15</v>
      </c>
      <c r="C2409" s="14">
        <v>15922.14</v>
      </c>
      <c r="D2409" s="14">
        <v>15754.7</v>
      </c>
      <c r="E2409" s="15">
        <v>15912.06</v>
      </c>
      <c r="F2409" s="19">
        <f t="shared" si="230"/>
        <v>0.19940849896241947</v>
      </c>
      <c r="G2409" s="19"/>
      <c r="H2409" s="19"/>
      <c r="I2409" s="19"/>
      <c r="J2409" s="19"/>
      <c r="K2409" s="19"/>
      <c r="L2409" s="19"/>
      <c r="M2409" s="19"/>
      <c r="N2409" s="51">
        <f t="shared" si="231"/>
        <v>8.2661378120607743E-3</v>
      </c>
      <c r="O2409" s="51">
        <f t="shared" si="232"/>
        <v>1.6713607101365283E-3</v>
      </c>
      <c r="Q2409" s="12">
        <v>41649</v>
      </c>
      <c r="R2409" s="5">
        <v>6260</v>
      </c>
      <c r="S2409" s="5">
        <v>6310</v>
      </c>
      <c r="T2409" s="5">
        <v>6250</v>
      </c>
      <c r="U2409" s="5">
        <v>6290</v>
      </c>
      <c r="V2409" s="5">
        <v>7815900</v>
      </c>
      <c r="W2409" s="3">
        <v>6290</v>
      </c>
      <c r="X2409" s="19">
        <f t="shared" si="233"/>
        <v>0.31796502384737679</v>
      </c>
      <c r="AF2409" s="51">
        <f t="shared" si="235"/>
        <v>3.2228115279954818E-2</v>
      </c>
      <c r="AG2409" s="51">
        <f t="shared" si="234"/>
        <v>1.0256044060440287E-2</v>
      </c>
    </row>
    <row r="2410" spans="1:33">
      <c r="A2410" s="12">
        <v>41653</v>
      </c>
      <c r="B2410" s="14">
        <v>15657.2</v>
      </c>
      <c r="C2410" s="14">
        <v>15661.71</v>
      </c>
      <c r="D2410" s="14">
        <v>15383.69</v>
      </c>
      <c r="E2410" s="15">
        <v>15422.4</v>
      </c>
      <c r="F2410" s="19">
        <f t="shared" si="230"/>
        <v>-3.174992219109865</v>
      </c>
      <c r="G2410" s="19"/>
      <c r="H2410" s="19"/>
      <c r="I2410" s="19"/>
      <c r="J2410" s="19"/>
      <c r="K2410" s="19"/>
      <c r="L2410" s="19"/>
      <c r="M2410" s="19"/>
      <c r="N2410" s="51">
        <f t="shared" si="231"/>
        <v>-31.921594663183601</v>
      </c>
      <c r="O2410" s="51">
        <f t="shared" si="232"/>
        <v>101.26190769523681</v>
      </c>
      <c r="Q2410" s="12">
        <v>41653</v>
      </c>
      <c r="R2410" s="5">
        <v>6200</v>
      </c>
      <c r="S2410" s="5">
        <v>6201</v>
      </c>
      <c r="T2410" s="5">
        <v>6114</v>
      </c>
      <c r="U2410" s="5">
        <v>6144</v>
      </c>
      <c r="V2410" s="5">
        <v>16507500</v>
      </c>
      <c r="W2410" s="3">
        <v>6144</v>
      </c>
      <c r="X2410" s="19">
        <f t="shared" si="233"/>
        <v>-2.376302083333333</v>
      </c>
      <c r="AF2410" s="51">
        <f t="shared" si="235"/>
        <v>-13.413994049336091</v>
      </c>
      <c r="AG2410" s="51">
        <f t="shared" si="234"/>
        <v>31.872109767777282</v>
      </c>
    </row>
    <row r="2411" spans="1:33">
      <c r="A2411" s="12">
        <v>41654</v>
      </c>
      <c r="B2411" s="14">
        <v>15649.07</v>
      </c>
      <c r="C2411" s="14">
        <v>15808.73</v>
      </c>
      <c r="D2411" s="14">
        <v>15636.57</v>
      </c>
      <c r="E2411" s="15">
        <v>15808.73</v>
      </c>
      <c r="F2411" s="19">
        <f t="shared" si="230"/>
        <v>2.4437763185278003</v>
      </c>
      <c r="G2411" s="19"/>
      <c r="H2411" s="19"/>
      <c r="I2411" s="19"/>
      <c r="J2411" s="19"/>
      <c r="K2411" s="19"/>
      <c r="L2411" s="19"/>
      <c r="M2411" s="19"/>
      <c r="N2411" s="51">
        <f t="shared" si="231"/>
        <v>14.644292817415979</v>
      </c>
      <c r="O2411" s="51">
        <f t="shared" si="232"/>
        <v>35.828162794426177</v>
      </c>
      <c r="Q2411" s="12">
        <v>41654</v>
      </c>
      <c r="R2411" s="5">
        <v>6219</v>
      </c>
      <c r="S2411" s="5">
        <v>6236</v>
      </c>
      <c r="T2411" s="5">
        <v>6184</v>
      </c>
      <c r="U2411" s="5">
        <v>6235</v>
      </c>
      <c r="V2411" s="5">
        <v>9167300</v>
      </c>
      <c r="W2411" s="3">
        <v>6235</v>
      </c>
      <c r="X2411" s="19">
        <f t="shared" si="233"/>
        <v>1.4595028067361668</v>
      </c>
      <c r="AF2411" s="51">
        <f t="shared" si="235"/>
        <v>3.1106692920684771</v>
      </c>
      <c r="AG2411" s="51">
        <f t="shared" si="234"/>
        <v>4.5408635928523626</v>
      </c>
    </row>
    <row r="2412" spans="1:33">
      <c r="A2412" s="12">
        <v>41655</v>
      </c>
      <c r="B2412" s="14">
        <v>15845.15</v>
      </c>
      <c r="C2412" s="14">
        <v>15941.08</v>
      </c>
      <c r="D2412" s="14">
        <v>15710.14</v>
      </c>
      <c r="E2412" s="15">
        <v>15747.2</v>
      </c>
      <c r="F2412" s="19">
        <f t="shared" si="230"/>
        <v>-0.39073613086770237</v>
      </c>
      <c r="G2412" s="19"/>
      <c r="H2412" s="19"/>
      <c r="I2412" s="19"/>
      <c r="J2412" s="19"/>
      <c r="K2412" s="19"/>
      <c r="L2412" s="19"/>
      <c r="M2412" s="19"/>
      <c r="N2412" s="51">
        <f t="shared" si="231"/>
        <v>-5.8388928372139368E-2</v>
      </c>
      <c r="O2412" s="51">
        <f t="shared" si="232"/>
        <v>2.2652041023052759E-2</v>
      </c>
      <c r="Q2412" s="12">
        <v>41655</v>
      </c>
      <c r="R2412" s="5">
        <v>6263</v>
      </c>
      <c r="S2412" s="5">
        <v>6325</v>
      </c>
      <c r="T2412" s="5">
        <v>6236</v>
      </c>
      <c r="U2412" s="5">
        <v>6261</v>
      </c>
      <c r="V2412" s="5">
        <v>8070200</v>
      </c>
      <c r="W2412" s="3">
        <v>6261</v>
      </c>
      <c r="X2412" s="19">
        <f t="shared" si="233"/>
        <v>0.41526912633764579</v>
      </c>
      <c r="AF2412" s="51">
        <f t="shared" si="235"/>
        <v>7.1751149327845987E-2</v>
      </c>
      <c r="AG2412" s="51">
        <f t="shared" si="234"/>
        <v>2.9815251891746442E-2</v>
      </c>
    </row>
    <row r="2413" spans="1:33">
      <c r="A2413" s="12">
        <v>41656</v>
      </c>
      <c r="B2413" s="14">
        <v>15695.46</v>
      </c>
      <c r="C2413" s="14">
        <v>15783.37</v>
      </c>
      <c r="D2413" s="14">
        <v>15621.8</v>
      </c>
      <c r="E2413" s="15">
        <v>15734.46</v>
      </c>
      <c r="F2413" s="19">
        <f t="shared" si="230"/>
        <v>-8.0968778083274559E-2</v>
      </c>
      <c r="G2413" s="19"/>
      <c r="H2413" s="19"/>
      <c r="I2413" s="19"/>
      <c r="J2413" s="19"/>
      <c r="K2413" s="19"/>
      <c r="L2413" s="19"/>
      <c r="M2413" s="19"/>
      <c r="N2413" s="51">
        <f t="shared" si="231"/>
        <v>-4.779111588398212E-4</v>
      </c>
      <c r="O2413" s="51">
        <f t="shared" si="232"/>
        <v>3.7364820026770402E-5</v>
      </c>
      <c r="Q2413" s="12">
        <v>41656</v>
      </c>
      <c r="R2413" s="5">
        <v>6260</v>
      </c>
      <c r="S2413" s="5">
        <v>6262</v>
      </c>
      <c r="T2413" s="5">
        <v>6195</v>
      </c>
      <c r="U2413" s="5">
        <v>6200</v>
      </c>
      <c r="V2413" s="5">
        <v>8076700</v>
      </c>
      <c r="W2413" s="3">
        <v>6200</v>
      </c>
      <c r="X2413" s="19">
        <f t="shared" si="233"/>
        <v>-0.98387096774193539</v>
      </c>
      <c r="AF2413" s="51">
        <f t="shared" si="235"/>
        <v>-0.95161166967992106</v>
      </c>
      <c r="AG2413" s="51">
        <f t="shared" si="234"/>
        <v>0.93600825489451056</v>
      </c>
    </row>
    <row r="2414" spans="1:33">
      <c r="A2414" s="12">
        <v>41659</v>
      </c>
      <c r="B2414" s="14">
        <v>15724.14</v>
      </c>
      <c r="C2414" s="14">
        <v>15727.26</v>
      </c>
      <c r="D2414" s="14">
        <v>15574.23</v>
      </c>
      <c r="E2414" s="15">
        <v>15641.68</v>
      </c>
      <c r="F2414" s="19">
        <f t="shared" si="230"/>
        <v>-0.59315879112728831</v>
      </c>
      <c r="G2414" s="19"/>
      <c r="H2414" s="19"/>
      <c r="I2414" s="19"/>
      <c r="J2414" s="19"/>
      <c r="K2414" s="19"/>
      <c r="L2414" s="19"/>
      <c r="M2414" s="19"/>
      <c r="N2414" s="51">
        <f t="shared" si="231"/>
        <v>-0.20576942248690486</v>
      </c>
      <c r="O2414" s="51">
        <f t="shared" si="232"/>
        <v>0.12148083962431282</v>
      </c>
      <c r="Q2414" s="12">
        <v>41659</v>
      </c>
      <c r="R2414" s="5">
        <v>6219</v>
      </c>
      <c r="S2414" s="5">
        <v>6229</v>
      </c>
      <c r="T2414" s="5">
        <v>6201</v>
      </c>
      <c r="U2414" s="5">
        <v>6206</v>
      </c>
      <c r="V2414" s="5">
        <v>5785300</v>
      </c>
      <c r="W2414" s="3">
        <v>6206</v>
      </c>
      <c r="X2414" s="19">
        <f t="shared" si="233"/>
        <v>9.6680631646793427E-2</v>
      </c>
      <c r="AF2414" s="51">
        <f t="shared" si="235"/>
        <v>9.1121809048640601E-4</v>
      </c>
      <c r="AG2414" s="51">
        <f t="shared" si="234"/>
        <v>8.8341162714411714E-5</v>
      </c>
    </row>
    <row r="2415" spans="1:33">
      <c r="A2415" s="12">
        <v>41660</v>
      </c>
      <c r="B2415" s="14">
        <v>15710.89</v>
      </c>
      <c r="C2415" s="14">
        <v>15894.68</v>
      </c>
      <c r="D2415" s="14">
        <v>15705.84</v>
      </c>
      <c r="E2415" s="15">
        <v>15795.96</v>
      </c>
      <c r="F2415" s="19">
        <f t="shared" si="230"/>
        <v>0.97670543607352034</v>
      </c>
      <c r="G2415" s="19"/>
      <c r="H2415" s="19"/>
      <c r="I2415" s="19"/>
      <c r="J2415" s="19"/>
      <c r="K2415" s="19"/>
      <c r="L2415" s="19"/>
      <c r="M2415" s="19"/>
      <c r="N2415" s="51">
        <f t="shared" si="231"/>
        <v>0.93972508922306619</v>
      </c>
      <c r="O2415" s="51">
        <f t="shared" si="232"/>
        <v>0.92045189465806154</v>
      </c>
      <c r="Q2415" s="12">
        <v>41660</v>
      </c>
      <c r="R2415" s="5">
        <v>6211</v>
      </c>
      <c r="S2415" s="5">
        <v>6329</v>
      </c>
      <c r="T2415" s="5">
        <v>6211</v>
      </c>
      <c r="U2415" s="5">
        <v>6300</v>
      </c>
      <c r="V2415" s="5">
        <v>11308200</v>
      </c>
      <c r="W2415" s="3">
        <v>6300</v>
      </c>
      <c r="X2415" s="19">
        <f t="shared" si="233"/>
        <v>1.4920634920634921</v>
      </c>
      <c r="AF2415" s="51">
        <f t="shared" si="235"/>
        <v>3.3235003963005982</v>
      </c>
      <c r="AG2415" s="51">
        <f t="shared" si="234"/>
        <v>4.9597636331208186</v>
      </c>
    </row>
    <row r="2416" spans="1:33">
      <c r="A2416" s="12">
        <v>41661</v>
      </c>
      <c r="B2416" s="14">
        <v>15749.01</v>
      </c>
      <c r="C2416" s="14">
        <v>15870.53</v>
      </c>
      <c r="D2416" s="14">
        <v>15631.41</v>
      </c>
      <c r="E2416" s="15">
        <v>15820.96</v>
      </c>
      <c r="F2416" s="19">
        <f t="shared" si="230"/>
        <v>0.15801822392572892</v>
      </c>
      <c r="G2416" s="19"/>
      <c r="H2416" s="19"/>
      <c r="I2416" s="19"/>
      <c r="J2416" s="19"/>
      <c r="K2416" s="19"/>
      <c r="L2416" s="19"/>
      <c r="M2416" s="19"/>
      <c r="N2416" s="51">
        <f t="shared" si="231"/>
        <v>4.1580107754591346E-3</v>
      </c>
      <c r="O2416" s="51">
        <f t="shared" si="232"/>
        <v>6.6862223348998289E-4</v>
      </c>
      <c r="Q2416" s="12">
        <v>41661</v>
      </c>
      <c r="R2416" s="5">
        <v>6300</v>
      </c>
      <c r="S2416" s="5">
        <v>6363</v>
      </c>
      <c r="T2416" s="5">
        <v>6258</v>
      </c>
      <c r="U2416" s="5">
        <v>6340</v>
      </c>
      <c r="V2416" s="5">
        <v>11254600</v>
      </c>
      <c r="W2416" s="3">
        <v>6340</v>
      </c>
      <c r="X2416" s="19">
        <f t="shared" si="233"/>
        <v>0.63091482649842268</v>
      </c>
      <c r="AF2416" s="51">
        <f t="shared" si="235"/>
        <v>0.25145779570582533</v>
      </c>
      <c r="AG2416" s="51">
        <f t="shared" si="234"/>
        <v>0.15871579138237785</v>
      </c>
    </row>
    <row r="2417" spans="1:33">
      <c r="A2417" s="12">
        <v>41662</v>
      </c>
      <c r="B2417" s="14">
        <v>15900.63</v>
      </c>
      <c r="C2417" s="14">
        <v>15958.58</v>
      </c>
      <c r="D2417" s="14">
        <v>15690.45</v>
      </c>
      <c r="E2417" s="15">
        <v>15695.89</v>
      </c>
      <c r="F2417" s="19">
        <f t="shared" si="230"/>
        <v>-0.79683280145311752</v>
      </c>
      <c r="G2417" s="19"/>
      <c r="H2417" s="19"/>
      <c r="I2417" s="19"/>
      <c r="J2417" s="19"/>
      <c r="K2417" s="19"/>
      <c r="L2417" s="19"/>
      <c r="M2417" s="19"/>
      <c r="N2417" s="51">
        <f t="shared" si="231"/>
        <v>-0.50065628024018494</v>
      </c>
      <c r="O2417" s="51">
        <f t="shared" si="232"/>
        <v>0.39754493484343784</v>
      </c>
      <c r="Q2417" s="12">
        <v>41662</v>
      </c>
      <c r="R2417" s="5">
        <v>6350</v>
      </c>
      <c r="S2417" s="5">
        <v>6362</v>
      </c>
      <c r="T2417" s="5">
        <v>6256</v>
      </c>
      <c r="U2417" s="5">
        <v>6256</v>
      </c>
      <c r="V2417" s="5">
        <v>8837200</v>
      </c>
      <c r="W2417" s="3">
        <v>6256</v>
      </c>
      <c r="X2417" s="19">
        <f t="shared" si="233"/>
        <v>-1.3427109974424554</v>
      </c>
      <c r="AF2417" s="51">
        <f t="shared" si="235"/>
        <v>-2.4192890389481674</v>
      </c>
      <c r="AG2417" s="51">
        <f t="shared" si="234"/>
        <v>3.2477581184163484</v>
      </c>
    </row>
    <row r="2418" spans="1:33">
      <c r="A2418" s="12">
        <v>41663</v>
      </c>
      <c r="B2418" s="14">
        <v>15473.57</v>
      </c>
      <c r="C2418" s="14">
        <v>15485.02</v>
      </c>
      <c r="D2418" s="14">
        <v>15288.32</v>
      </c>
      <c r="E2418" s="15">
        <v>15391.56</v>
      </c>
      <c r="F2418" s="19">
        <f t="shared" si="230"/>
        <v>-1.9772524682358377</v>
      </c>
      <c r="G2418" s="19"/>
      <c r="H2418" s="19"/>
      <c r="I2418" s="19"/>
      <c r="J2418" s="19"/>
      <c r="K2418" s="19"/>
      <c r="L2418" s="19"/>
      <c r="M2418" s="19"/>
      <c r="N2418" s="51">
        <f t="shared" si="231"/>
        <v>-7.6975024781934911</v>
      </c>
      <c r="O2418" s="51">
        <f t="shared" si="232"/>
        <v>15.198466941985963</v>
      </c>
      <c r="Q2418" s="12">
        <v>41663</v>
      </c>
      <c r="R2418" s="5">
        <v>6168</v>
      </c>
      <c r="S2418" s="5">
        <v>6198</v>
      </c>
      <c r="T2418" s="5">
        <v>6150</v>
      </c>
      <c r="U2418" s="5">
        <v>6170</v>
      </c>
      <c r="V2418" s="5">
        <v>14605000</v>
      </c>
      <c r="W2418" s="3">
        <v>6170</v>
      </c>
      <c r="X2418" s="19">
        <f t="shared" si="233"/>
        <v>-1.3938411669367909</v>
      </c>
      <c r="AF2418" s="51">
        <f t="shared" si="235"/>
        <v>-2.7063846120151021</v>
      </c>
      <c r="AG2418" s="51">
        <f t="shared" si="234"/>
        <v>3.7715455220698573</v>
      </c>
    </row>
    <row r="2419" spans="1:33">
      <c r="A2419" s="12">
        <v>41666</v>
      </c>
      <c r="B2419" s="14">
        <v>15091.45</v>
      </c>
      <c r="C2419" s="14">
        <v>15109.68</v>
      </c>
      <c r="D2419" s="14">
        <v>14933.55</v>
      </c>
      <c r="E2419" s="15">
        <v>15005.73</v>
      </c>
      <c r="F2419" s="19">
        <f t="shared" si="230"/>
        <v>-2.5712177948023851</v>
      </c>
      <c r="G2419" s="19"/>
      <c r="H2419" s="19"/>
      <c r="I2419" s="19"/>
      <c r="J2419" s="19"/>
      <c r="K2419" s="19"/>
      <c r="L2419" s="19"/>
      <c r="M2419" s="19"/>
      <c r="N2419" s="51">
        <f t="shared" si="231"/>
        <v>-16.943554920938176</v>
      </c>
      <c r="O2419" s="51">
        <f t="shared" si="232"/>
        <v>43.518379284640858</v>
      </c>
      <c r="Q2419" s="12">
        <v>41666</v>
      </c>
      <c r="R2419" s="5">
        <v>6047</v>
      </c>
      <c r="S2419" s="5">
        <v>6077</v>
      </c>
      <c r="T2419" s="5">
        <v>6032</v>
      </c>
      <c r="U2419" s="5">
        <v>6039</v>
      </c>
      <c r="V2419" s="5">
        <v>13821100</v>
      </c>
      <c r="W2419" s="3">
        <v>6039</v>
      </c>
      <c r="X2419" s="19">
        <f t="shared" si="233"/>
        <v>-2.1692333167743003</v>
      </c>
      <c r="AF2419" s="51">
        <f t="shared" si="235"/>
        <v>-10.20370616311682</v>
      </c>
      <c r="AG2419" s="51">
        <f t="shared" si="234"/>
        <v>22.131486834013472</v>
      </c>
    </row>
    <row r="2420" spans="1:33">
      <c r="A2420" s="12">
        <v>41667</v>
      </c>
      <c r="B2420" s="14">
        <v>15038.64</v>
      </c>
      <c r="C2420" s="14">
        <v>15088.12</v>
      </c>
      <c r="D2420" s="14">
        <v>14952.83</v>
      </c>
      <c r="E2420" s="15">
        <v>14980.16</v>
      </c>
      <c r="F2420" s="19">
        <f t="shared" si="230"/>
        <v>-0.1706924358618313</v>
      </c>
      <c r="G2420" s="19"/>
      <c r="H2420" s="19"/>
      <c r="I2420" s="19"/>
      <c r="J2420" s="19"/>
      <c r="K2420" s="19"/>
      <c r="L2420" s="19"/>
      <c r="M2420" s="19"/>
      <c r="N2420" s="51">
        <f t="shared" si="231"/>
        <v>-4.733784575950961E-3</v>
      </c>
      <c r="O2420" s="51">
        <f t="shared" si="232"/>
        <v>7.9483683805906295E-4</v>
      </c>
      <c r="Q2420" s="12">
        <v>41667</v>
      </c>
      <c r="R2420" s="5">
        <v>6035</v>
      </c>
      <c r="S2420" s="5">
        <v>6063</v>
      </c>
      <c r="T2420" s="5">
        <v>6007</v>
      </c>
      <c r="U2420" s="5">
        <v>6018</v>
      </c>
      <c r="V2420" s="5">
        <v>10986000</v>
      </c>
      <c r="W2420" s="3">
        <v>6018</v>
      </c>
      <c r="X2420" s="19">
        <f t="shared" si="233"/>
        <v>-0.34895314057826521</v>
      </c>
      <c r="AF2420" s="51">
        <f t="shared" si="235"/>
        <v>-4.2393675955362906E-2</v>
      </c>
      <c r="AG2420" s="51">
        <f t="shared" si="234"/>
        <v>1.4782053434068866E-2</v>
      </c>
    </row>
    <row r="2421" spans="1:33">
      <c r="A2421" s="12">
        <v>41668</v>
      </c>
      <c r="B2421" s="14">
        <v>15164.34</v>
      </c>
      <c r="C2421" s="14">
        <v>15383.91</v>
      </c>
      <c r="D2421" s="14">
        <v>15159.92</v>
      </c>
      <c r="E2421" s="15">
        <v>15383.91</v>
      </c>
      <c r="F2421" s="19">
        <f t="shared" si="230"/>
        <v>2.6244953331110232</v>
      </c>
      <c r="G2421" s="19"/>
      <c r="H2421" s="19"/>
      <c r="I2421" s="19"/>
      <c r="J2421" s="19"/>
      <c r="K2421" s="19"/>
      <c r="L2421" s="19"/>
      <c r="M2421" s="19"/>
      <c r="N2421" s="51">
        <f t="shared" si="231"/>
        <v>18.135073811880314</v>
      </c>
      <c r="O2421" s="51">
        <f t="shared" si="232"/>
        <v>47.645925799655437</v>
      </c>
      <c r="Q2421" s="12">
        <v>41668</v>
      </c>
      <c r="R2421" s="5">
        <v>6094</v>
      </c>
      <c r="S2421" s="5">
        <v>6146</v>
      </c>
      <c r="T2421" s="5">
        <v>6055</v>
      </c>
      <c r="U2421" s="5">
        <v>6136</v>
      </c>
      <c r="V2421" s="5">
        <v>7484900</v>
      </c>
      <c r="W2421" s="3">
        <v>6136</v>
      </c>
      <c r="X2421" s="19">
        <f t="shared" si="233"/>
        <v>1.9230769230769231</v>
      </c>
      <c r="AF2421" s="51">
        <f t="shared" si="235"/>
        <v>7.1149424120601052</v>
      </c>
      <c r="AG2421" s="51">
        <f t="shared" si="234"/>
        <v>13.684486927253126</v>
      </c>
    </row>
    <row r="2422" spans="1:33">
      <c r="A2422" s="12">
        <v>41669</v>
      </c>
      <c r="B2422" s="14">
        <v>15112.7</v>
      </c>
      <c r="C2422" s="14">
        <v>15112.7</v>
      </c>
      <c r="D2422" s="14">
        <v>14853.83</v>
      </c>
      <c r="E2422" s="15">
        <v>15007.06</v>
      </c>
      <c r="F2422" s="19">
        <f t="shared" si="230"/>
        <v>-2.5111514180658996</v>
      </c>
      <c r="G2422" s="19"/>
      <c r="H2422" s="19"/>
      <c r="I2422" s="19"/>
      <c r="J2422" s="19"/>
      <c r="K2422" s="19"/>
      <c r="L2422" s="19"/>
      <c r="M2422" s="19"/>
      <c r="N2422" s="51">
        <f t="shared" si="231"/>
        <v>-15.782392743392984</v>
      </c>
      <c r="O2422" s="51">
        <f t="shared" si="232"/>
        <v>39.588021313696267</v>
      </c>
      <c r="Q2422" s="12">
        <v>41669</v>
      </c>
      <c r="R2422" s="5">
        <v>6008</v>
      </c>
      <c r="S2422" s="5">
        <v>6053</v>
      </c>
      <c r="T2422" s="5">
        <v>5978</v>
      </c>
      <c r="U2422" s="5">
        <v>5998</v>
      </c>
      <c r="V2422" s="5">
        <v>14863300</v>
      </c>
      <c r="W2422" s="3">
        <v>5998</v>
      </c>
      <c r="X2422" s="19">
        <f t="shared" si="233"/>
        <v>-2.3007669223074361</v>
      </c>
      <c r="AF2422" s="51">
        <f t="shared" si="235"/>
        <v>-12.174922825749215</v>
      </c>
      <c r="AG2422" s="51">
        <f t="shared" si="234"/>
        <v>28.008399302139516</v>
      </c>
    </row>
    <row r="2423" spans="1:33">
      <c r="A2423" s="12">
        <v>41670</v>
      </c>
      <c r="B2423" s="14">
        <v>15132.23</v>
      </c>
      <c r="C2423" s="14">
        <v>15143.88</v>
      </c>
      <c r="D2423" s="14">
        <v>14764.57</v>
      </c>
      <c r="E2423" s="15">
        <v>14914.53</v>
      </c>
      <c r="F2423" s="19">
        <f t="shared" si="230"/>
        <v>-0.62040171564238922</v>
      </c>
      <c r="G2423" s="19"/>
      <c r="H2423" s="19"/>
      <c r="I2423" s="19"/>
      <c r="J2423" s="19"/>
      <c r="K2423" s="19"/>
      <c r="L2423" s="19"/>
      <c r="M2423" s="19"/>
      <c r="N2423" s="51">
        <f t="shared" si="231"/>
        <v>-0.23558995636234437</v>
      </c>
      <c r="O2423" s="51">
        <f t="shared" si="232"/>
        <v>0.14550425567020711</v>
      </c>
      <c r="Q2423" s="12">
        <v>41670</v>
      </c>
      <c r="R2423" s="5">
        <v>6058</v>
      </c>
      <c r="S2423" s="5">
        <v>6059</v>
      </c>
      <c r="T2423" s="5">
        <v>5886</v>
      </c>
      <c r="U2423" s="5">
        <v>5922</v>
      </c>
      <c r="V2423" s="5">
        <v>10850200</v>
      </c>
      <c r="W2423" s="3">
        <v>5922</v>
      </c>
      <c r="X2423" s="19">
        <f t="shared" si="233"/>
        <v>-1.2833502195204323</v>
      </c>
      <c r="AF2423" s="51">
        <f t="shared" si="235"/>
        <v>-2.1123392338365163</v>
      </c>
      <c r="AG2423" s="51">
        <f t="shared" si="234"/>
        <v>2.7103053397428254</v>
      </c>
    </row>
    <row r="2424" spans="1:33">
      <c r="A2424" s="12">
        <v>41673</v>
      </c>
      <c r="B2424" s="14">
        <v>14788.56</v>
      </c>
      <c r="C2424" s="14">
        <v>14846.93</v>
      </c>
      <c r="D2424" s="14">
        <v>14615.05</v>
      </c>
      <c r="E2424" s="15">
        <v>14619.13</v>
      </c>
      <c r="F2424" s="19">
        <f t="shared" si="230"/>
        <v>-2.0206400791292061</v>
      </c>
      <c r="G2424" s="19"/>
      <c r="H2424" s="19"/>
      <c r="I2424" s="19"/>
      <c r="J2424" s="19"/>
      <c r="K2424" s="19"/>
      <c r="L2424" s="19"/>
      <c r="M2424" s="19"/>
      <c r="N2424" s="51">
        <f t="shared" si="231"/>
        <v>-8.216177421190606</v>
      </c>
      <c r="O2424" s="51">
        <f t="shared" si="232"/>
        <v>16.579053965724658</v>
      </c>
      <c r="Q2424" s="12">
        <v>41673</v>
      </c>
      <c r="R2424" s="5">
        <v>5880</v>
      </c>
      <c r="S2424" s="5">
        <v>5919</v>
      </c>
      <c r="T2424" s="5">
        <v>5822</v>
      </c>
      <c r="U2424" s="5">
        <v>5831</v>
      </c>
      <c r="V2424" s="5">
        <v>8776900</v>
      </c>
      <c r="W2424" s="3">
        <v>5831</v>
      </c>
      <c r="X2424" s="19">
        <f t="shared" si="233"/>
        <v>-1.5606242496998799</v>
      </c>
      <c r="AF2424" s="51">
        <f t="shared" si="235"/>
        <v>-3.799018979041842</v>
      </c>
      <c r="AG2424" s="51">
        <f t="shared" si="234"/>
        <v>5.9278237750121017</v>
      </c>
    </row>
    <row r="2425" spans="1:33">
      <c r="A2425" s="12">
        <v>41674</v>
      </c>
      <c r="B2425" s="14">
        <v>14353.33</v>
      </c>
      <c r="C2425" s="14">
        <v>14355.92</v>
      </c>
      <c r="D2425" s="14">
        <v>14008.47</v>
      </c>
      <c r="E2425" s="15">
        <v>14008.47</v>
      </c>
      <c r="F2425" s="19">
        <f t="shared" si="230"/>
        <v>-4.3592198148691459</v>
      </c>
      <c r="G2425" s="19"/>
      <c r="H2425" s="19"/>
      <c r="I2425" s="19"/>
      <c r="J2425" s="19"/>
      <c r="K2425" s="19"/>
      <c r="L2425" s="19"/>
      <c r="M2425" s="19"/>
      <c r="N2425" s="51">
        <f t="shared" si="231"/>
        <v>-82.678694452912723</v>
      </c>
      <c r="O2425" s="51">
        <f t="shared" si="232"/>
        <v>360.18432912959634</v>
      </c>
      <c r="Q2425" s="12">
        <v>41674</v>
      </c>
      <c r="R2425" s="5">
        <v>5531</v>
      </c>
      <c r="S2425" s="5">
        <v>5640</v>
      </c>
      <c r="T2425" s="5">
        <v>5500</v>
      </c>
      <c r="U2425" s="5">
        <v>5500</v>
      </c>
      <c r="V2425" s="5">
        <v>18089700</v>
      </c>
      <c r="W2425" s="3">
        <v>5500</v>
      </c>
      <c r="X2425" s="19">
        <f t="shared" si="233"/>
        <v>-6.0181818181818185</v>
      </c>
      <c r="AF2425" s="51">
        <f t="shared" si="235"/>
        <v>-217.94049637331315</v>
      </c>
      <c r="AG2425" s="51">
        <f t="shared" si="234"/>
        <v>1311.5471687439199</v>
      </c>
    </row>
    <row r="2426" spans="1:33">
      <c r="A2426" s="12">
        <v>41675</v>
      </c>
      <c r="B2426" s="14">
        <v>14213.1</v>
      </c>
      <c r="C2426" s="14">
        <v>14245.06</v>
      </c>
      <c r="D2426" s="14">
        <v>13995.86</v>
      </c>
      <c r="E2426" s="15">
        <v>14180.38</v>
      </c>
      <c r="F2426" s="19">
        <f t="shared" si="230"/>
        <v>1.212308837986005</v>
      </c>
      <c r="G2426" s="19"/>
      <c r="H2426" s="19"/>
      <c r="I2426" s="19"/>
      <c r="J2426" s="19"/>
      <c r="K2426" s="19"/>
      <c r="L2426" s="19"/>
      <c r="M2426" s="19"/>
      <c r="N2426" s="51">
        <f t="shared" si="231"/>
        <v>1.7940297261175104</v>
      </c>
      <c r="O2426" s="51">
        <f t="shared" si="232"/>
        <v>2.1799147655288467</v>
      </c>
      <c r="Q2426" s="12">
        <v>41675</v>
      </c>
      <c r="R2426" s="5">
        <v>5800</v>
      </c>
      <c r="S2426" s="5">
        <v>5880</v>
      </c>
      <c r="T2426" s="5">
        <v>5708</v>
      </c>
      <c r="U2426" s="5">
        <v>5830</v>
      </c>
      <c r="V2426" s="5">
        <v>20714900</v>
      </c>
      <c r="W2426" s="3">
        <v>5830</v>
      </c>
      <c r="X2426" s="19">
        <f t="shared" si="233"/>
        <v>5.6603773584905666</v>
      </c>
      <c r="AF2426" s="51">
        <f t="shared" si="235"/>
        <v>181.38350696997855</v>
      </c>
      <c r="AG2426" s="51">
        <f t="shared" si="234"/>
        <v>1026.7476701522944</v>
      </c>
    </row>
    <row r="2427" spans="1:33">
      <c r="A2427" s="12">
        <v>41676</v>
      </c>
      <c r="B2427" s="14">
        <v>14233.42</v>
      </c>
      <c r="C2427" s="14">
        <v>14308.07</v>
      </c>
      <c r="D2427" s="14">
        <v>14155.12</v>
      </c>
      <c r="E2427" s="15">
        <v>14155.12</v>
      </c>
      <c r="F2427" s="19">
        <f t="shared" si="230"/>
        <v>-0.17845133068457492</v>
      </c>
      <c r="G2427" s="19"/>
      <c r="H2427" s="19"/>
      <c r="I2427" s="19"/>
      <c r="J2427" s="19"/>
      <c r="K2427" s="19"/>
      <c r="L2427" s="19"/>
      <c r="M2427" s="19"/>
      <c r="N2427" s="51">
        <f t="shared" si="231"/>
        <v>-5.4208120367943641E-3</v>
      </c>
      <c r="O2427" s="51">
        <f t="shared" si="232"/>
        <v>9.5225325287648919E-4</v>
      </c>
      <c r="Q2427" s="12">
        <v>41676</v>
      </c>
      <c r="R2427" s="5">
        <v>5900</v>
      </c>
      <c r="S2427" s="5">
        <v>5903</v>
      </c>
      <c r="T2427" s="5">
        <v>5778</v>
      </c>
      <c r="U2427" s="5">
        <v>5785</v>
      </c>
      <c r="V2427" s="5">
        <v>9712600</v>
      </c>
      <c r="W2427" s="3">
        <v>5785</v>
      </c>
      <c r="X2427" s="19">
        <f t="shared" si="233"/>
        <v>-0.77787381158167668</v>
      </c>
      <c r="AF2427" s="51">
        <f t="shared" si="235"/>
        <v>-0.47019589365492281</v>
      </c>
      <c r="AG2427" s="51">
        <f t="shared" si="234"/>
        <v>0.36562715458306178</v>
      </c>
    </row>
    <row r="2428" spans="1:33">
      <c r="A2428" s="12">
        <v>41677</v>
      </c>
      <c r="B2428" s="14">
        <v>14387.11</v>
      </c>
      <c r="C2428" s="14">
        <v>14471.95</v>
      </c>
      <c r="D2428" s="14">
        <v>14356.59</v>
      </c>
      <c r="E2428" s="15">
        <v>14462.41</v>
      </c>
      <c r="F2428" s="19">
        <f t="shared" si="230"/>
        <v>2.1247496095049101</v>
      </c>
      <c r="G2428" s="19"/>
      <c r="H2428" s="19"/>
      <c r="I2428" s="19"/>
      <c r="J2428" s="19"/>
      <c r="K2428" s="19"/>
      <c r="L2428" s="19"/>
      <c r="M2428" s="19"/>
      <c r="N2428" s="51">
        <f t="shared" si="231"/>
        <v>9.6300824059264727</v>
      </c>
      <c r="O2428" s="51">
        <f t="shared" si="232"/>
        <v>20.488335222205329</v>
      </c>
      <c r="Q2428" s="12">
        <v>41677</v>
      </c>
      <c r="R2428" s="5">
        <v>5890</v>
      </c>
      <c r="S2428" s="5">
        <v>5903</v>
      </c>
      <c r="T2428" s="5">
        <v>5800</v>
      </c>
      <c r="U2428" s="5">
        <v>5900</v>
      </c>
      <c r="V2428" s="5">
        <v>7637500</v>
      </c>
      <c r="W2428" s="3">
        <v>5900</v>
      </c>
      <c r="X2428" s="19">
        <f t="shared" si="233"/>
        <v>1.9491525423728815</v>
      </c>
      <c r="AF2428" s="51">
        <f t="shared" si="235"/>
        <v>7.4082644954372672</v>
      </c>
      <c r="AG2428" s="51">
        <f t="shared" si="234"/>
        <v>14.441821492446556</v>
      </c>
    </row>
    <row r="2429" spans="1:33">
      <c r="A2429" s="12">
        <v>41680</v>
      </c>
      <c r="B2429" s="14">
        <v>14647.83</v>
      </c>
      <c r="C2429" s="14">
        <v>14725.92</v>
      </c>
      <c r="D2429" s="14">
        <v>14568.3</v>
      </c>
      <c r="E2429" s="15">
        <v>14718.34</v>
      </c>
      <c r="F2429" s="19">
        <f t="shared" si="230"/>
        <v>1.7388509845539666</v>
      </c>
      <c r="G2429" s="19"/>
      <c r="H2429" s="19"/>
      <c r="I2429" s="19"/>
      <c r="J2429" s="19"/>
      <c r="K2429" s="19"/>
      <c r="L2429" s="19"/>
      <c r="M2429" s="19"/>
      <c r="N2429" s="51">
        <f t="shared" si="231"/>
        <v>5.2828988184362302</v>
      </c>
      <c r="O2429" s="51">
        <f t="shared" si="232"/>
        <v>9.2008875688298151</v>
      </c>
      <c r="Q2429" s="12">
        <v>41680</v>
      </c>
      <c r="R2429" s="5">
        <v>5982</v>
      </c>
      <c r="S2429" s="5">
        <v>5995</v>
      </c>
      <c r="T2429" s="5">
        <v>5942</v>
      </c>
      <c r="U2429" s="5">
        <v>5994</v>
      </c>
      <c r="V2429" s="5">
        <v>7096200</v>
      </c>
      <c r="W2429" s="3">
        <v>5994</v>
      </c>
      <c r="X2429" s="19">
        <f t="shared" si="233"/>
        <v>1.5682349015682349</v>
      </c>
      <c r="AF2429" s="51">
        <f t="shared" si="235"/>
        <v>3.8588314667155474</v>
      </c>
      <c r="AG2429" s="51">
        <f t="shared" si="234"/>
        <v>6.0525875717736124</v>
      </c>
    </row>
    <row r="2430" spans="1:33">
      <c r="A2430" s="12">
        <v>41682</v>
      </c>
      <c r="B2430" s="14">
        <v>14821.73</v>
      </c>
      <c r="C2430" s="14">
        <v>14874.79</v>
      </c>
      <c r="D2430" s="14">
        <v>14769.04</v>
      </c>
      <c r="E2430" s="15">
        <v>14800.06</v>
      </c>
      <c r="F2430" s="19">
        <f t="shared" si="230"/>
        <v>0.55215992367598066</v>
      </c>
      <c r="G2430" s="19"/>
      <c r="H2430" s="19"/>
      <c r="I2430" s="19"/>
      <c r="J2430" s="19"/>
      <c r="K2430" s="19"/>
      <c r="L2430" s="19"/>
      <c r="M2430" s="19"/>
      <c r="N2430" s="51">
        <f t="shared" si="231"/>
        <v>0.17090313997300161</v>
      </c>
      <c r="O2430" s="51">
        <f t="shared" si="232"/>
        <v>9.48418585621668E-2</v>
      </c>
      <c r="Q2430" s="12">
        <v>41682</v>
      </c>
      <c r="R2430" s="5">
        <v>6019</v>
      </c>
      <c r="S2430" s="5">
        <v>6038</v>
      </c>
      <c r="T2430" s="5">
        <v>5999</v>
      </c>
      <c r="U2430" s="5">
        <v>6020</v>
      </c>
      <c r="V2430" s="5">
        <v>8352500</v>
      </c>
      <c r="W2430" s="3">
        <v>6020</v>
      </c>
      <c r="X2430" s="19">
        <f t="shared" si="233"/>
        <v>0.43189368770764119</v>
      </c>
      <c r="AF2430" s="51">
        <f t="shared" si="235"/>
        <v>8.0712012989202719E-2</v>
      </c>
      <c r="AG2430" s="51">
        <f t="shared" si="234"/>
        <v>3.488062342802771E-2</v>
      </c>
    </row>
    <row r="2431" spans="1:33">
      <c r="A2431" s="12">
        <v>41683</v>
      </c>
      <c r="B2431" s="14">
        <v>14785.84</v>
      </c>
      <c r="C2431" s="14">
        <v>14787.62</v>
      </c>
      <c r="D2431" s="14">
        <v>14488.32</v>
      </c>
      <c r="E2431" s="15">
        <v>14534.74</v>
      </c>
      <c r="F2431" s="19">
        <f t="shared" si="230"/>
        <v>-1.8254196497494948</v>
      </c>
      <c r="G2431" s="19"/>
      <c r="H2431" s="19"/>
      <c r="I2431" s="19"/>
      <c r="J2431" s="19"/>
      <c r="K2431" s="19"/>
      <c r="L2431" s="19"/>
      <c r="M2431" s="19"/>
      <c r="N2431" s="51">
        <f t="shared" si="231"/>
        <v>-6.0547852922964616</v>
      </c>
      <c r="O2431" s="51">
        <f t="shared" si="232"/>
        <v>11.035660457504914</v>
      </c>
      <c r="Q2431" s="12">
        <v>41683</v>
      </c>
      <c r="R2431" s="5">
        <v>6000</v>
      </c>
      <c r="S2431" s="5">
        <v>6006</v>
      </c>
      <c r="T2431" s="5">
        <v>5885</v>
      </c>
      <c r="U2431" s="5">
        <v>5891</v>
      </c>
      <c r="V2431" s="5">
        <v>7530000</v>
      </c>
      <c r="W2431" s="3">
        <v>5891</v>
      </c>
      <c r="X2431" s="19">
        <f t="shared" si="233"/>
        <v>-2.1897810218978102</v>
      </c>
      <c r="AF2431" s="51">
        <f t="shared" si="235"/>
        <v>-10.49645667959677</v>
      </c>
      <c r="AG2431" s="51">
        <f t="shared" si="234"/>
        <v>22.98213070662786</v>
      </c>
    </row>
    <row r="2432" spans="1:33">
      <c r="A2432" s="12">
        <v>41684</v>
      </c>
      <c r="B2432" s="14">
        <v>14538.2</v>
      </c>
      <c r="C2432" s="14">
        <v>14678.71</v>
      </c>
      <c r="D2432" s="14">
        <v>14243.17</v>
      </c>
      <c r="E2432" s="15">
        <v>14313.03</v>
      </c>
      <c r="F2432" s="19">
        <f t="shared" si="230"/>
        <v>-1.5490081415325694</v>
      </c>
      <c r="G2432" s="19"/>
      <c r="H2432" s="19"/>
      <c r="I2432" s="19"/>
      <c r="J2432" s="19"/>
      <c r="K2432" s="19"/>
      <c r="L2432" s="19"/>
      <c r="M2432" s="19"/>
      <c r="N2432" s="51">
        <f t="shared" si="231"/>
        <v>-3.6967183693692185</v>
      </c>
      <c r="O2432" s="51">
        <f t="shared" si="232"/>
        <v>5.7159508719479906</v>
      </c>
      <c r="Q2432" s="12">
        <v>41684</v>
      </c>
      <c r="R2432" s="5">
        <v>5891</v>
      </c>
      <c r="S2432" s="5">
        <v>5954</v>
      </c>
      <c r="T2432" s="5">
        <v>5750</v>
      </c>
      <c r="U2432" s="5">
        <v>5813</v>
      </c>
      <c r="V2432" s="5">
        <v>8841500</v>
      </c>
      <c r="W2432" s="3">
        <v>5813</v>
      </c>
      <c r="X2432" s="19">
        <f t="shared" si="233"/>
        <v>-1.3418200584895923</v>
      </c>
      <c r="AF2432" s="51">
        <f t="shared" si="235"/>
        <v>-2.4144754081135384</v>
      </c>
      <c r="AG2432" s="51">
        <f t="shared" si="234"/>
        <v>3.2391449422447729</v>
      </c>
    </row>
    <row r="2433" spans="1:33">
      <c r="A2433" s="12">
        <v>41687</v>
      </c>
      <c r="B2433" s="14">
        <v>14343.73</v>
      </c>
      <c r="C2433" s="14">
        <v>14427.95</v>
      </c>
      <c r="D2433" s="14">
        <v>14214.6</v>
      </c>
      <c r="E2433" s="15">
        <v>14393.11</v>
      </c>
      <c r="F2433" s="19">
        <f t="shared" si="230"/>
        <v>0.55637732220486003</v>
      </c>
      <c r="G2433" s="19"/>
      <c r="H2433" s="19"/>
      <c r="I2433" s="19"/>
      <c r="J2433" s="19"/>
      <c r="K2433" s="19"/>
      <c r="L2433" s="19"/>
      <c r="M2433" s="19"/>
      <c r="N2433" s="51">
        <f t="shared" si="231"/>
        <v>0.1748292479404632</v>
      </c>
      <c r="O2433" s="51">
        <f t="shared" si="232"/>
        <v>9.7757957518461128E-2</v>
      </c>
      <c r="Q2433" s="12">
        <v>41687</v>
      </c>
      <c r="R2433" s="5">
        <v>5818</v>
      </c>
      <c r="S2433" s="5">
        <v>5853</v>
      </c>
      <c r="T2433" s="5">
        <v>5726</v>
      </c>
      <c r="U2433" s="5">
        <v>5793</v>
      </c>
      <c r="V2433" s="5">
        <v>7917100</v>
      </c>
      <c r="W2433" s="3">
        <v>5793</v>
      </c>
      <c r="X2433" s="19">
        <f t="shared" si="233"/>
        <v>-0.34524426031417227</v>
      </c>
      <c r="AF2433" s="51">
        <f t="shared" si="235"/>
        <v>-4.1055220941997449E-2</v>
      </c>
      <c r="AG2433" s="51">
        <f t="shared" si="234"/>
        <v>1.4163084890189168E-2</v>
      </c>
    </row>
    <row r="2434" spans="1:33">
      <c r="A2434" s="12">
        <v>41688</v>
      </c>
      <c r="B2434" s="14">
        <v>14514.47</v>
      </c>
      <c r="C2434" s="14">
        <v>14900.24</v>
      </c>
      <c r="D2434" s="14">
        <v>14469.49</v>
      </c>
      <c r="E2434" s="15">
        <v>14843.24</v>
      </c>
      <c r="F2434" s="19">
        <f t="shared" si="230"/>
        <v>3.0325589291825721</v>
      </c>
      <c r="G2434" s="19"/>
      <c r="H2434" s="19"/>
      <c r="I2434" s="19"/>
      <c r="J2434" s="19"/>
      <c r="K2434" s="19"/>
      <c r="L2434" s="19"/>
      <c r="M2434" s="19"/>
      <c r="N2434" s="51">
        <f t="shared" si="231"/>
        <v>27.965577603748585</v>
      </c>
      <c r="O2434" s="51">
        <f t="shared" si="232"/>
        <v>84.885150884552914</v>
      </c>
      <c r="Q2434" s="12">
        <v>41688</v>
      </c>
      <c r="R2434" s="5">
        <v>5800</v>
      </c>
      <c r="S2434" s="5">
        <v>5945</v>
      </c>
      <c r="T2434" s="5">
        <v>5793</v>
      </c>
      <c r="U2434" s="5">
        <v>5945</v>
      </c>
      <c r="V2434" s="5">
        <v>9724500</v>
      </c>
      <c r="W2434" s="3">
        <v>5945</v>
      </c>
      <c r="X2434" s="19">
        <f t="shared" si="233"/>
        <v>2.5567703952901599</v>
      </c>
      <c r="AF2434" s="51">
        <f t="shared" si="235"/>
        <v>16.719051851091709</v>
      </c>
      <c r="AG2434" s="51">
        <f t="shared" si="234"/>
        <v>42.751254134730182</v>
      </c>
    </row>
    <row r="2435" spans="1:33">
      <c r="A2435" s="12">
        <v>41689</v>
      </c>
      <c r="B2435" s="14">
        <v>14729.48</v>
      </c>
      <c r="C2435" s="14">
        <v>14805.66</v>
      </c>
      <c r="D2435" s="14">
        <v>14679.19</v>
      </c>
      <c r="E2435" s="15">
        <v>14766.53</v>
      </c>
      <c r="F2435" s="19">
        <f t="shared" si="230"/>
        <v>-0.51948562052153835</v>
      </c>
      <c r="G2435" s="19"/>
      <c r="H2435" s="19"/>
      <c r="I2435" s="19"/>
      <c r="J2435" s="19"/>
      <c r="K2435" s="19"/>
      <c r="L2435" s="19"/>
      <c r="M2435" s="19"/>
      <c r="N2435" s="51">
        <f t="shared" si="231"/>
        <v>-0.13794835545677925</v>
      </c>
      <c r="O2435" s="51">
        <f t="shared" si="232"/>
        <v>7.1277977784256097E-2</v>
      </c>
      <c r="Q2435" s="12">
        <v>41689</v>
      </c>
      <c r="R2435" s="5">
        <v>5930</v>
      </c>
      <c r="S2435" s="5">
        <v>5943</v>
      </c>
      <c r="T2435" s="5">
        <v>5876</v>
      </c>
      <c r="U2435" s="5">
        <v>5910</v>
      </c>
      <c r="V2435" s="5">
        <v>5843300</v>
      </c>
      <c r="W2435" s="3">
        <v>5910</v>
      </c>
      <c r="X2435" s="19">
        <f t="shared" si="233"/>
        <v>-0.59221658206429784</v>
      </c>
      <c r="AF2435" s="51">
        <f t="shared" si="235"/>
        <v>-0.2074208448917797</v>
      </c>
      <c r="AG2435" s="51">
        <f t="shared" si="234"/>
        <v>0.12278251697426638</v>
      </c>
    </row>
    <row r="2436" spans="1:33">
      <c r="A2436" s="12">
        <v>41690</v>
      </c>
      <c r="B2436" s="14">
        <v>14701.14</v>
      </c>
      <c r="C2436" s="14">
        <v>14731.48</v>
      </c>
      <c r="D2436" s="14">
        <v>14428.73</v>
      </c>
      <c r="E2436" s="15">
        <v>14449.18</v>
      </c>
      <c r="F2436" s="19">
        <f t="shared" si="230"/>
        <v>-2.196318406996109</v>
      </c>
      <c r="G2436" s="19"/>
      <c r="H2436" s="19"/>
      <c r="I2436" s="19"/>
      <c r="J2436" s="19"/>
      <c r="K2436" s="19"/>
      <c r="L2436" s="19"/>
      <c r="M2436" s="19"/>
      <c r="N2436" s="51">
        <f t="shared" si="231"/>
        <v>-10.554378375131007</v>
      </c>
      <c r="O2436" s="51">
        <f t="shared" si="232"/>
        <v>23.151379790070447</v>
      </c>
      <c r="Q2436" s="12">
        <v>41690</v>
      </c>
      <c r="R2436" s="5">
        <v>5907</v>
      </c>
      <c r="S2436" s="5">
        <v>5949</v>
      </c>
      <c r="T2436" s="5">
        <v>5830</v>
      </c>
      <c r="U2436" s="5">
        <v>5860</v>
      </c>
      <c r="V2436" s="5">
        <v>8508700</v>
      </c>
      <c r="W2436" s="3">
        <v>5860</v>
      </c>
      <c r="X2436" s="19">
        <f t="shared" si="233"/>
        <v>-0.85324232081911267</v>
      </c>
      <c r="AF2436" s="51">
        <f t="shared" si="235"/>
        <v>-0.62059486691922083</v>
      </c>
      <c r="AG2436" s="51">
        <f t="shared" si="234"/>
        <v>0.52935161062696734</v>
      </c>
    </row>
    <row r="2437" spans="1:33">
      <c r="A2437" s="12">
        <v>41691</v>
      </c>
      <c r="B2437" s="14">
        <v>14618.61</v>
      </c>
      <c r="C2437" s="14">
        <v>14888.81</v>
      </c>
      <c r="D2437" s="14">
        <v>14618.61</v>
      </c>
      <c r="E2437" s="15">
        <v>14865.67</v>
      </c>
      <c r="F2437" s="19">
        <f t="shared" si="230"/>
        <v>2.8016900684597448</v>
      </c>
      <c r="G2437" s="19"/>
      <c r="H2437" s="19"/>
      <c r="I2437" s="19"/>
      <c r="J2437" s="19"/>
      <c r="K2437" s="19"/>
      <c r="L2437" s="19"/>
      <c r="M2437" s="19"/>
      <c r="N2437" s="51">
        <f t="shared" si="231"/>
        <v>22.057425867917104</v>
      </c>
      <c r="O2437" s="51">
        <f t="shared" si="232"/>
        <v>61.859504611408191</v>
      </c>
      <c r="Q2437" s="12">
        <v>41691</v>
      </c>
      <c r="R2437" s="5">
        <v>5941</v>
      </c>
      <c r="S2437" s="5">
        <v>5994</v>
      </c>
      <c r="T2437" s="5">
        <v>5913</v>
      </c>
      <c r="U2437" s="5">
        <v>5982</v>
      </c>
      <c r="V2437" s="5">
        <v>7788800</v>
      </c>
      <c r="W2437" s="3">
        <v>5982</v>
      </c>
      <c r="X2437" s="19">
        <f t="shared" si="233"/>
        <v>2.039451688398529</v>
      </c>
      <c r="AF2437" s="51">
        <f t="shared" si="235"/>
        <v>8.4861623222679476</v>
      </c>
      <c r="AG2437" s="51">
        <f t="shared" si="234"/>
        <v>17.309390651384859</v>
      </c>
    </row>
    <row r="2438" spans="1:33">
      <c r="A2438" s="12">
        <v>41694</v>
      </c>
      <c r="B2438" s="14">
        <v>14803.64</v>
      </c>
      <c r="C2438" s="14">
        <v>14982.53</v>
      </c>
      <c r="D2438" s="14">
        <v>14658.14</v>
      </c>
      <c r="E2438" s="15">
        <v>14837.68</v>
      </c>
      <c r="F2438" s="19">
        <f t="shared" si="230"/>
        <v>-0.18864135093895934</v>
      </c>
      <c r="G2438" s="19"/>
      <c r="H2438" s="19"/>
      <c r="I2438" s="19"/>
      <c r="J2438" s="19"/>
      <c r="K2438" s="19"/>
      <c r="L2438" s="19"/>
      <c r="M2438" s="19"/>
      <c r="N2438" s="51">
        <f t="shared" si="231"/>
        <v>-6.4199411246686012E-3</v>
      </c>
      <c r="O2438" s="51">
        <f t="shared" si="232"/>
        <v>1.193185756551275E-3</v>
      </c>
      <c r="Q2438" s="12">
        <v>41694</v>
      </c>
      <c r="R2438" s="5">
        <v>5986</v>
      </c>
      <c r="S2438" s="5">
        <v>6045</v>
      </c>
      <c r="T2438" s="5">
        <v>5867</v>
      </c>
      <c r="U2438" s="5">
        <v>5924</v>
      </c>
      <c r="V2438" s="5">
        <v>8645900</v>
      </c>
      <c r="W2438" s="3">
        <v>5924</v>
      </c>
      <c r="X2438" s="19">
        <f t="shared" si="233"/>
        <v>-0.97906819716407822</v>
      </c>
      <c r="AF2438" s="51">
        <f t="shared" si="235"/>
        <v>-0.93773993983575465</v>
      </c>
      <c r="AG2438" s="51">
        <f t="shared" si="234"/>
        <v>0.91786022765385011</v>
      </c>
    </row>
    <row r="2439" spans="1:33">
      <c r="A2439" s="12">
        <v>41695</v>
      </c>
      <c r="B2439" s="14">
        <v>15002.51</v>
      </c>
      <c r="C2439" s="14">
        <v>15094.54</v>
      </c>
      <c r="D2439" s="14">
        <v>14957.49</v>
      </c>
      <c r="E2439" s="15">
        <v>15051.6</v>
      </c>
      <c r="F2439" s="19">
        <f t="shared" si="230"/>
        <v>1.4212442531026608</v>
      </c>
      <c r="G2439" s="19"/>
      <c r="H2439" s="19"/>
      <c r="I2439" s="19"/>
      <c r="J2439" s="19"/>
      <c r="K2439" s="19"/>
      <c r="L2439" s="19"/>
      <c r="M2439" s="19"/>
      <c r="N2439" s="51">
        <f t="shared" si="231"/>
        <v>2.8877320017199342</v>
      </c>
      <c r="O2439" s="51">
        <f t="shared" si="232"/>
        <v>4.1122153287173377</v>
      </c>
      <c r="Q2439" s="12">
        <v>41695</v>
      </c>
      <c r="R2439" s="5">
        <v>5940</v>
      </c>
      <c r="S2439" s="5">
        <v>6001</v>
      </c>
      <c r="T2439" s="5">
        <v>5936</v>
      </c>
      <c r="U2439" s="5">
        <v>5990</v>
      </c>
      <c r="V2439" s="5">
        <v>6253800</v>
      </c>
      <c r="W2439" s="3">
        <v>5990</v>
      </c>
      <c r="X2439" s="19">
        <f t="shared" si="233"/>
        <v>1.1018363939899833</v>
      </c>
      <c r="AF2439" s="51">
        <f t="shared" si="235"/>
        <v>1.3386528365034407</v>
      </c>
      <c r="AG2439" s="51">
        <f t="shared" si="234"/>
        <v>1.475334902400657</v>
      </c>
    </row>
    <row r="2440" spans="1:33">
      <c r="A2440" s="12">
        <v>41696</v>
      </c>
      <c r="B2440" s="14">
        <v>14896.49</v>
      </c>
      <c r="C2440" s="14">
        <v>15084.53</v>
      </c>
      <c r="D2440" s="14">
        <v>14896.49</v>
      </c>
      <c r="E2440" s="15">
        <v>14970.97</v>
      </c>
      <c r="F2440" s="19">
        <f t="shared" si="230"/>
        <v>-0.5385756567543788</v>
      </c>
      <c r="G2440" s="19"/>
      <c r="H2440" s="19"/>
      <c r="I2440" s="19"/>
      <c r="J2440" s="19"/>
      <c r="K2440" s="19"/>
      <c r="L2440" s="19"/>
      <c r="M2440" s="19"/>
      <c r="N2440" s="51">
        <f t="shared" si="231"/>
        <v>-0.15381015193937389</v>
      </c>
      <c r="O2440" s="51">
        <f t="shared" si="232"/>
        <v>8.2410016589057736E-2</v>
      </c>
      <c r="Q2440" s="12">
        <v>41696</v>
      </c>
      <c r="R2440" s="5">
        <v>5930</v>
      </c>
      <c r="S2440" s="5">
        <v>5949</v>
      </c>
      <c r="T2440" s="5">
        <v>5906</v>
      </c>
      <c r="U2440" s="5">
        <v>5917</v>
      </c>
      <c r="V2440" s="5">
        <v>6305200</v>
      </c>
      <c r="W2440" s="3">
        <v>5917</v>
      </c>
      <c r="X2440" s="19">
        <f t="shared" si="233"/>
        <v>-1.2337333107993917</v>
      </c>
      <c r="AF2440" s="51">
        <f t="shared" si="235"/>
        <v>-1.8766402817690102</v>
      </c>
      <c r="AG2440" s="51">
        <f t="shared" si="234"/>
        <v>2.3147710679535214</v>
      </c>
    </row>
    <row r="2441" spans="1:33">
      <c r="A2441" s="12">
        <v>41697</v>
      </c>
      <c r="B2441" s="14">
        <v>14939.87</v>
      </c>
      <c r="C2441" s="14">
        <v>15015.01</v>
      </c>
      <c r="D2441" s="14">
        <v>14844.37</v>
      </c>
      <c r="E2441" s="15">
        <v>14923.11</v>
      </c>
      <c r="F2441" s="19">
        <f t="shared" si="230"/>
        <v>-0.32071062935272049</v>
      </c>
      <c r="G2441" s="19"/>
      <c r="H2441" s="19"/>
      <c r="I2441" s="19"/>
      <c r="J2441" s="19"/>
      <c r="K2441" s="19"/>
      <c r="L2441" s="19"/>
      <c r="M2441" s="19"/>
      <c r="N2441" s="51">
        <f t="shared" si="231"/>
        <v>-3.2134824570639611E-2</v>
      </c>
      <c r="O2441" s="51">
        <f t="shared" si="232"/>
        <v>1.0216478949271154E-2</v>
      </c>
      <c r="Q2441" s="12">
        <v>41697</v>
      </c>
      <c r="R2441" s="5">
        <v>5915</v>
      </c>
      <c r="S2441" s="5">
        <v>5947</v>
      </c>
      <c r="T2441" s="5">
        <v>5881</v>
      </c>
      <c r="U2441" s="5">
        <v>5909</v>
      </c>
      <c r="V2441" s="5">
        <v>4932200</v>
      </c>
      <c r="W2441" s="3">
        <v>5909</v>
      </c>
      <c r="X2441" s="19">
        <f t="shared" si="233"/>
        <v>-0.13538669825689625</v>
      </c>
      <c r="AF2441" s="51">
        <f t="shared" si="235"/>
        <v>-2.4668816122853788E-3</v>
      </c>
      <c r="AG2441" s="51">
        <f t="shared" si="234"/>
        <v>3.3332233112236682E-4</v>
      </c>
    </row>
    <row r="2442" spans="1:33">
      <c r="A2442" s="12">
        <v>41698</v>
      </c>
      <c r="B2442" s="14">
        <v>14929.55</v>
      </c>
      <c r="C2442" s="14">
        <v>14943.65</v>
      </c>
      <c r="D2442" s="14">
        <v>14735.52</v>
      </c>
      <c r="E2442" s="15">
        <v>14841.07</v>
      </c>
      <c r="F2442" s="19">
        <f t="shared" si="230"/>
        <v>-0.55279033115537413</v>
      </c>
      <c r="G2442" s="19"/>
      <c r="H2442" s="19"/>
      <c r="I2442" s="19"/>
      <c r="J2442" s="19"/>
      <c r="K2442" s="19"/>
      <c r="L2442" s="19"/>
      <c r="M2442" s="19"/>
      <c r="N2442" s="51">
        <f t="shared" si="231"/>
        <v>-0.16637968623335825</v>
      </c>
      <c r="O2442" s="51">
        <f t="shared" si="232"/>
        <v>9.1509686587262079E-2</v>
      </c>
      <c r="Q2442" s="12">
        <v>41698</v>
      </c>
      <c r="R2442" s="5">
        <v>5886</v>
      </c>
      <c r="S2442" s="5">
        <v>5894</v>
      </c>
      <c r="T2442" s="5">
        <v>5801</v>
      </c>
      <c r="U2442" s="5">
        <v>5839</v>
      </c>
      <c r="V2442" s="5">
        <v>9703800</v>
      </c>
      <c r="W2442" s="3">
        <v>5839</v>
      </c>
      <c r="X2442" s="19">
        <f t="shared" si="233"/>
        <v>-1.198835417023463</v>
      </c>
      <c r="AF2442" s="51">
        <f t="shared" si="235"/>
        <v>-1.7218194984768707</v>
      </c>
      <c r="AG2442" s="51">
        <f t="shared" si="234"/>
        <v>2.0637170971008523</v>
      </c>
    </row>
    <row r="2443" spans="1:33">
      <c r="A2443" s="12">
        <v>41701</v>
      </c>
      <c r="B2443" s="14">
        <v>14666.93</v>
      </c>
      <c r="C2443" s="14">
        <v>14684.7</v>
      </c>
      <c r="D2443" s="14">
        <v>14443.1</v>
      </c>
      <c r="E2443" s="15">
        <v>14652.23</v>
      </c>
      <c r="F2443" s="19">
        <f t="shared" si="230"/>
        <v>-1.2888140576553886</v>
      </c>
      <c r="G2443" s="19"/>
      <c r="H2443" s="19"/>
      <c r="I2443" s="19"/>
      <c r="J2443" s="19"/>
      <c r="K2443" s="19"/>
      <c r="L2443" s="19"/>
      <c r="M2443" s="19"/>
      <c r="N2443" s="51">
        <f t="shared" si="231"/>
        <v>-2.126924995431307</v>
      </c>
      <c r="O2443" s="51">
        <f t="shared" si="232"/>
        <v>2.7352869917216522</v>
      </c>
      <c r="Q2443" s="12">
        <v>41701</v>
      </c>
      <c r="R2443" s="5">
        <v>5793</v>
      </c>
      <c r="S2443" s="5">
        <v>5808</v>
      </c>
      <c r="T2443" s="5">
        <v>5686</v>
      </c>
      <c r="U2443" s="5">
        <v>5773</v>
      </c>
      <c r="V2443" s="5">
        <v>6522900</v>
      </c>
      <c r="W2443" s="3">
        <v>5773</v>
      </c>
      <c r="X2443" s="19">
        <f t="shared" si="233"/>
        <v>-1.1432530746578902</v>
      </c>
      <c r="AF2443" s="51">
        <f t="shared" si="235"/>
        <v>-1.4932135028200226</v>
      </c>
      <c r="AG2443" s="51">
        <f t="shared" si="234"/>
        <v>1.7067210489971014</v>
      </c>
    </row>
    <row r="2444" spans="1:33">
      <c r="A2444" s="12">
        <v>41702</v>
      </c>
      <c r="B2444" s="14">
        <v>14553.95</v>
      </c>
      <c r="C2444" s="14">
        <v>14750.09</v>
      </c>
      <c r="D2444" s="14">
        <v>14546.34</v>
      </c>
      <c r="E2444" s="15">
        <v>14721.48</v>
      </c>
      <c r="F2444" s="19">
        <f t="shared" si="230"/>
        <v>0.47040107380507939</v>
      </c>
      <c r="G2444" s="19"/>
      <c r="H2444" s="19"/>
      <c r="I2444" s="19"/>
      <c r="J2444" s="19"/>
      <c r="K2444" s="19"/>
      <c r="L2444" s="19"/>
      <c r="M2444" s="19"/>
      <c r="N2444" s="51">
        <f t="shared" si="231"/>
        <v>0.10594886884108454</v>
      </c>
      <c r="O2444" s="51">
        <f t="shared" si="232"/>
        <v>5.0133546997344319E-2</v>
      </c>
      <c r="Q2444" s="12">
        <v>41702</v>
      </c>
      <c r="R2444" s="5">
        <v>5730</v>
      </c>
      <c r="S2444" s="5">
        <v>5848</v>
      </c>
      <c r="T2444" s="5">
        <v>5723</v>
      </c>
      <c r="U2444" s="5">
        <v>5811</v>
      </c>
      <c r="V2444" s="5">
        <v>5339000</v>
      </c>
      <c r="W2444" s="3">
        <v>5811</v>
      </c>
      <c r="X2444" s="19">
        <f t="shared" si="233"/>
        <v>0.65393219755635867</v>
      </c>
      <c r="AF2444" s="51">
        <f t="shared" si="235"/>
        <v>0.27998296606704709</v>
      </c>
      <c r="AG2444" s="51">
        <f t="shared" si="234"/>
        <v>0.18316485508809308</v>
      </c>
    </row>
    <row r="2445" spans="1:33">
      <c r="A2445" s="12">
        <v>41703</v>
      </c>
      <c r="B2445" s="14">
        <v>14905.95</v>
      </c>
      <c r="C2445" s="14">
        <v>14992.19</v>
      </c>
      <c r="D2445" s="14">
        <v>14897.63</v>
      </c>
      <c r="E2445" s="15">
        <v>14897.63</v>
      </c>
      <c r="F2445" s="19">
        <f t="shared" ref="F2445:F2462" si="236">(E2445-E2444)/E2445*100</f>
        <v>1.1824028385723073</v>
      </c>
      <c r="G2445" s="19"/>
      <c r="H2445" s="19"/>
      <c r="I2445" s="19"/>
      <c r="J2445" s="19"/>
      <c r="K2445" s="19"/>
      <c r="L2445" s="19"/>
      <c r="M2445" s="19"/>
      <c r="N2445" s="51">
        <f t="shared" ref="N2445:N2462" si="237">(F2445-F$4)^3</f>
        <v>1.6647987583441475</v>
      </c>
      <c r="O2445" s="51">
        <f t="shared" ref="O2445:O2462" si="238">(F2445-F$4)^4</f>
        <v>1.9730995205978221</v>
      </c>
      <c r="Q2445" s="12">
        <v>41703</v>
      </c>
      <c r="R2445" s="5">
        <v>5839</v>
      </c>
      <c r="S2445" s="5">
        <v>5848</v>
      </c>
      <c r="T2445" s="5">
        <v>5755</v>
      </c>
      <c r="U2445" s="5">
        <v>5762</v>
      </c>
      <c r="V2445" s="5">
        <v>9058900</v>
      </c>
      <c r="W2445" s="3">
        <v>5762</v>
      </c>
      <c r="X2445" s="19">
        <f t="shared" ref="X2445:X2462" si="239">(W2445-W2444)/W2445*100</f>
        <v>-0.85039916695591811</v>
      </c>
      <c r="AF2445" s="51">
        <f t="shared" si="235"/>
        <v>-0.61440978675459446</v>
      </c>
      <c r="AG2445" s="51">
        <f t="shared" ref="AG2445:AG2462" si="240">(X2445-X$4)^4</f>
        <v>0.52232903326463098</v>
      </c>
    </row>
    <row r="2446" spans="1:33">
      <c r="A2446" s="12">
        <v>41704</v>
      </c>
      <c r="B2446" s="14">
        <v>14933.76</v>
      </c>
      <c r="C2446" s="14">
        <v>15203.12</v>
      </c>
      <c r="D2446" s="14">
        <v>14871.56</v>
      </c>
      <c r="E2446" s="15">
        <v>15134.75</v>
      </c>
      <c r="F2446" s="19">
        <f t="shared" si="236"/>
        <v>1.5667255818563293</v>
      </c>
      <c r="G2446" s="19"/>
      <c r="H2446" s="19"/>
      <c r="I2446" s="19"/>
      <c r="J2446" s="19"/>
      <c r="K2446" s="19"/>
      <c r="L2446" s="19"/>
      <c r="M2446" s="19"/>
      <c r="N2446" s="51">
        <f t="shared" si="237"/>
        <v>3.8662762641613648</v>
      </c>
      <c r="O2446" s="51">
        <f t="shared" si="238"/>
        <v>6.06816215584925</v>
      </c>
      <c r="Q2446" s="12">
        <v>41704</v>
      </c>
      <c r="R2446" s="5">
        <v>5829</v>
      </c>
      <c r="S2446" s="5">
        <v>5888</v>
      </c>
      <c r="T2446" s="5">
        <v>5806</v>
      </c>
      <c r="U2446" s="5">
        <v>5869</v>
      </c>
      <c r="V2446" s="5">
        <v>7414800</v>
      </c>
      <c r="W2446" s="3">
        <v>5869</v>
      </c>
      <c r="X2446" s="19">
        <f t="shared" si="239"/>
        <v>1.8231385244505027</v>
      </c>
      <c r="AF2446" s="51">
        <f t="shared" ref="AF2446:AF2462" si="241">(X2446-X$4)^3</f>
        <v>6.0624806970850962</v>
      </c>
      <c r="AG2446" s="51">
        <f t="shared" si="240"/>
        <v>11.054365631308821</v>
      </c>
    </row>
    <row r="2447" spans="1:33">
      <c r="A2447" s="12">
        <v>41705</v>
      </c>
      <c r="B2447" s="14">
        <v>15280.76</v>
      </c>
      <c r="C2447" s="14">
        <v>15312.6</v>
      </c>
      <c r="D2447" s="14">
        <v>15145.59</v>
      </c>
      <c r="E2447" s="15">
        <v>15274.07</v>
      </c>
      <c r="F2447" s="19">
        <f t="shared" si="236"/>
        <v>0.91213409392519285</v>
      </c>
      <c r="G2447" s="19"/>
      <c r="H2447" s="19"/>
      <c r="I2447" s="19"/>
      <c r="J2447" s="19"/>
      <c r="K2447" s="19"/>
      <c r="L2447" s="19"/>
      <c r="M2447" s="19"/>
      <c r="N2447" s="51">
        <f t="shared" si="237"/>
        <v>0.7658581033572166</v>
      </c>
      <c r="O2447" s="51">
        <f t="shared" si="238"/>
        <v>0.70069833013483784</v>
      </c>
      <c r="Q2447" s="12">
        <v>41705</v>
      </c>
      <c r="R2447" s="5">
        <v>5929</v>
      </c>
      <c r="S2447" s="5">
        <v>5955</v>
      </c>
      <c r="T2447" s="5">
        <v>5871</v>
      </c>
      <c r="U2447" s="5">
        <v>5889</v>
      </c>
      <c r="V2447" s="5">
        <v>6085400</v>
      </c>
      <c r="W2447" s="3">
        <v>5889</v>
      </c>
      <c r="X2447" s="19">
        <f t="shared" si="239"/>
        <v>0.33961623365596877</v>
      </c>
      <c r="AF2447" s="51">
        <f t="shared" si="241"/>
        <v>3.9263795809168292E-2</v>
      </c>
      <c r="AG2447" s="51">
        <f t="shared" si="240"/>
        <v>1.3345137208085047E-2</v>
      </c>
    </row>
    <row r="2448" spans="1:33">
      <c r="A2448" s="12">
        <v>41708</v>
      </c>
      <c r="B2448" s="14">
        <v>15197.53</v>
      </c>
      <c r="C2448" s="14">
        <v>15266.12</v>
      </c>
      <c r="D2448" s="14">
        <v>15088.11</v>
      </c>
      <c r="E2448" s="15">
        <v>15120.14</v>
      </c>
      <c r="F2448" s="19">
        <f t="shared" si="236"/>
        <v>-1.0180461292025094</v>
      </c>
      <c r="G2448" s="19"/>
      <c r="H2448" s="19"/>
      <c r="I2448" s="19"/>
      <c r="J2448" s="19"/>
      <c r="K2448" s="19"/>
      <c r="L2448" s="19"/>
      <c r="M2448" s="19"/>
      <c r="N2448" s="51">
        <f t="shared" si="237"/>
        <v>-1.046485130781702</v>
      </c>
      <c r="O2448" s="51">
        <f t="shared" si="238"/>
        <v>1.0624555004832741</v>
      </c>
      <c r="Q2448" s="12">
        <v>41708</v>
      </c>
      <c r="R2448" s="5">
        <v>5840</v>
      </c>
      <c r="S2448" s="5">
        <v>5880</v>
      </c>
      <c r="T2448" s="5">
        <v>5782</v>
      </c>
      <c r="U2448" s="5">
        <v>5821</v>
      </c>
      <c r="V2448" s="5">
        <v>6904800</v>
      </c>
      <c r="W2448" s="3">
        <v>5821</v>
      </c>
      <c r="X2448" s="19">
        <f t="shared" si="239"/>
        <v>-1.168184160797114</v>
      </c>
      <c r="AF2448" s="51">
        <f t="shared" si="241"/>
        <v>-1.5930713578780351</v>
      </c>
      <c r="AG2448" s="51">
        <f t="shared" si="240"/>
        <v>1.8605741063607821</v>
      </c>
    </row>
    <row r="2449" spans="1:33">
      <c r="A2449" s="12">
        <v>41709</v>
      </c>
      <c r="B2449" s="14">
        <v>15179.47</v>
      </c>
      <c r="C2449" s="14">
        <v>15256.03</v>
      </c>
      <c r="D2449" s="14">
        <v>15124.36</v>
      </c>
      <c r="E2449" s="15">
        <v>15224.11</v>
      </c>
      <c r="F2449" s="19">
        <f t="shared" si="236"/>
        <v>0.68292990526212138</v>
      </c>
      <c r="G2449" s="19"/>
      <c r="H2449" s="19"/>
      <c r="I2449" s="19"/>
      <c r="J2449" s="19"/>
      <c r="K2449" s="19"/>
      <c r="L2449" s="19"/>
      <c r="M2449" s="19"/>
      <c r="N2449" s="51">
        <f t="shared" si="237"/>
        <v>0.32242676592974023</v>
      </c>
      <c r="O2449" s="51">
        <f t="shared" si="238"/>
        <v>0.22109289319881872</v>
      </c>
      <c r="Q2449" s="12">
        <v>41709</v>
      </c>
      <c r="R2449" s="5">
        <v>5821</v>
      </c>
      <c r="S2449" s="5">
        <v>5864</v>
      </c>
      <c r="T2449" s="5">
        <v>5811</v>
      </c>
      <c r="U2449" s="5">
        <v>5842</v>
      </c>
      <c r="V2449" s="5">
        <v>4546000</v>
      </c>
      <c r="W2449" s="3">
        <v>5842</v>
      </c>
      <c r="X2449" s="19">
        <f t="shared" si="239"/>
        <v>0.35946593632317697</v>
      </c>
      <c r="AF2449" s="51">
        <f t="shared" si="241"/>
        <v>4.6552552359743919E-2</v>
      </c>
      <c r="AG2449" s="51">
        <f t="shared" si="240"/>
        <v>1.6746523491202384E-2</v>
      </c>
    </row>
    <row r="2450" spans="1:33">
      <c r="A2450" s="12">
        <v>41710</v>
      </c>
      <c r="B2450" s="14">
        <v>15003.8</v>
      </c>
      <c r="C2450" s="14">
        <v>15020.14</v>
      </c>
      <c r="D2450" s="14">
        <v>14828.18</v>
      </c>
      <c r="E2450" s="15">
        <v>14830.39</v>
      </c>
      <c r="F2450" s="19">
        <f t="shared" si="236"/>
        <v>-2.6548189224963146</v>
      </c>
      <c r="G2450" s="19"/>
      <c r="H2450" s="19"/>
      <c r="I2450" s="19"/>
      <c r="J2450" s="19"/>
      <c r="K2450" s="19"/>
      <c r="L2450" s="19"/>
      <c r="M2450" s="19"/>
      <c r="N2450" s="51">
        <f t="shared" si="237"/>
        <v>-18.652504028265511</v>
      </c>
      <c r="O2450" s="51">
        <f t="shared" si="238"/>
        <v>49.467070301702343</v>
      </c>
      <c r="Q2450" s="12">
        <v>41710</v>
      </c>
      <c r="R2450" s="5">
        <v>5780</v>
      </c>
      <c r="S2450" s="5">
        <v>5786</v>
      </c>
      <c r="T2450" s="5">
        <v>5713</v>
      </c>
      <c r="U2450" s="5">
        <v>5728</v>
      </c>
      <c r="V2450" s="5">
        <v>8301200</v>
      </c>
      <c r="W2450" s="3">
        <v>5728</v>
      </c>
      <c r="X2450" s="19">
        <f t="shared" si="239"/>
        <v>-1.9902234636871508</v>
      </c>
      <c r="AF2450" s="51">
        <f t="shared" si="241"/>
        <v>-7.8800723097174679</v>
      </c>
      <c r="AG2450" s="51">
        <f t="shared" si="240"/>
        <v>15.680994540683782</v>
      </c>
    </row>
    <row r="2451" spans="1:33">
      <c r="A2451" s="12">
        <v>41711</v>
      </c>
      <c r="B2451" s="14">
        <v>14847.72</v>
      </c>
      <c r="C2451" s="14">
        <v>14919.84</v>
      </c>
      <c r="D2451" s="14">
        <v>14790.48</v>
      </c>
      <c r="E2451" s="15">
        <v>14815.98</v>
      </c>
      <c r="F2451" s="19">
        <f t="shared" si="236"/>
        <v>-9.7259850512756194E-2</v>
      </c>
      <c r="G2451" s="19"/>
      <c r="H2451" s="19"/>
      <c r="I2451" s="19"/>
      <c r="J2451" s="19"/>
      <c r="K2451" s="19"/>
      <c r="L2451" s="19"/>
      <c r="M2451" s="19"/>
      <c r="N2451" s="51">
        <f t="shared" si="237"/>
        <v>-8.4323055069522308E-4</v>
      </c>
      <c r="O2451" s="51">
        <f t="shared" si="238"/>
        <v>7.9663939143522592E-5</v>
      </c>
      <c r="Q2451" s="12">
        <v>41711</v>
      </c>
      <c r="R2451" s="5">
        <v>5706</v>
      </c>
      <c r="S2451" s="5">
        <v>5753</v>
      </c>
      <c r="T2451" s="5">
        <v>5700</v>
      </c>
      <c r="U2451" s="5">
        <v>5720</v>
      </c>
      <c r="V2451" s="5">
        <v>5014700</v>
      </c>
      <c r="W2451" s="3">
        <v>5720</v>
      </c>
      <c r="X2451" s="19">
        <f t="shared" si="239"/>
        <v>-0.13986013986013987</v>
      </c>
      <c r="AF2451" s="51">
        <f t="shared" si="241"/>
        <v>-2.7200994457663944E-3</v>
      </c>
      <c r="AG2451" s="51">
        <f t="shared" si="240"/>
        <v>3.7970505239565269E-4</v>
      </c>
    </row>
    <row r="2452" spans="1:33">
      <c r="A2452" s="12">
        <v>41712</v>
      </c>
      <c r="B2452" s="14">
        <v>14526.28</v>
      </c>
      <c r="C2452" s="14">
        <v>14539.6</v>
      </c>
      <c r="D2452" s="14">
        <v>14280.75</v>
      </c>
      <c r="E2452" s="15">
        <v>14327.66</v>
      </c>
      <c r="F2452" s="19">
        <f t="shared" si="236"/>
        <v>-3.4082327470082321</v>
      </c>
      <c r="G2452" s="19"/>
      <c r="H2452" s="19"/>
      <c r="I2452" s="19"/>
      <c r="J2452" s="19"/>
      <c r="K2452" s="19"/>
      <c r="L2452" s="19"/>
      <c r="M2452" s="19"/>
      <c r="N2452" s="51">
        <f t="shared" si="237"/>
        <v>-39.4932249220562</v>
      </c>
      <c r="O2452" s="51">
        <f t="shared" si="238"/>
        <v>134.49210722528039</v>
      </c>
      <c r="Q2452" s="12">
        <v>41712</v>
      </c>
      <c r="R2452" s="5">
        <v>5601</v>
      </c>
      <c r="S2452" s="5">
        <v>5619</v>
      </c>
      <c r="T2452" s="5">
        <v>5546</v>
      </c>
      <c r="U2452" s="5">
        <v>5551</v>
      </c>
      <c r="V2452" s="5">
        <v>17149300</v>
      </c>
      <c r="W2452" s="3">
        <v>5551</v>
      </c>
      <c r="X2452" s="19">
        <f t="shared" si="239"/>
        <v>-3.0444964871194378</v>
      </c>
      <c r="AF2452" s="51">
        <f t="shared" si="241"/>
        <v>-28.211866724671896</v>
      </c>
      <c r="AG2452" s="51">
        <f t="shared" si="240"/>
        <v>85.883374063795245</v>
      </c>
    </row>
    <row r="2453" spans="1:33">
      <c r="A2453" s="12">
        <v>41715</v>
      </c>
      <c r="B2453" s="14">
        <v>14254.32</v>
      </c>
      <c r="C2453" s="14">
        <v>14359.16</v>
      </c>
      <c r="D2453" s="14">
        <v>14203.21</v>
      </c>
      <c r="E2453" s="15">
        <v>14277.67</v>
      </c>
      <c r="F2453" s="19">
        <f t="shared" si="236"/>
        <v>-0.35012715660188098</v>
      </c>
      <c r="G2453" s="19"/>
      <c r="H2453" s="19"/>
      <c r="I2453" s="19"/>
      <c r="J2453" s="19"/>
      <c r="K2453" s="19"/>
      <c r="L2453" s="19"/>
      <c r="M2453" s="19"/>
      <c r="N2453" s="51">
        <f t="shared" si="237"/>
        <v>-4.190558055770939E-2</v>
      </c>
      <c r="O2453" s="51">
        <f t="shared" si="238"/>
        <v>1.4555567713331328E-2</v>
      </c>
      <c r="Q2453" s="12">
        <v>41715</v>
      </c>
      <c r="R2453" s="5">
        <v>5530</v>
      </c>
      <c r="S2453" s="5">
        <v>5582</v>
      </c>
      <c r="T2453" s="5">
        <v>5522</v>
      </c>
      <c r="U2453" s="5">
        <v>5563</v>
      </c>
      <c r="V2453" s="5">
        <v>5935700</v>
      </c>
      <c r="W2453" s="3">
        <v>5563</v>
      </c>
      <c r="X2453" s="19">
        <f t="shared" si="239"/>
        <v>0.21571094733057705</v>
      </c>
      <c r="AF2453" s="51">
        <f t="shared" si="241"/>
        <v>1.007472128476164E-2</v>
      </c>
      <c r="AG2453" s="51">
        <f t="shared" si="240"/>
        <v>2.1759256601615166E-3</v>
      </c>
    </row>
    <row r="2454" spans="1:33">
      <c r="A2454" s="12">
        <v>41716</v>
      </c>
      <c r="B2454" s="14">
        <v>14491.41</v>
      </c>
      <c r="C2454" s="14">
        <v>14533.25</v>
      </c>
      <c r="D2454" s="14">
        <v>14399.72</v>
      </c>
      <c r="E2454" s="15">
        <v>14411.27</v>
      </c>
      <c r="F2454" s="19">
        <f t="shared" si="236"/>
        <v>0.92705223065004239</v>
      </c>
      <c r="G2454" s="19"/>
      <c r="H2454" s="19"/>
      <c r="I2454" s="19"/>
      <c r="J2454" s="19"/>
      <c r="K2454" s="19"/>
      <c r="L2454" s="19"/>
      <c r="M2454" s="19"/>
      <c r="N2454" s="51">
        <f t="shared" si="237"/>
        <v>0.80393517024951922</v>
      </c>
      <c r="O2454" s="51">
        <f t="shared" si="238"/>
        <v>0.74752898683365721</v>
      </c>
      <c r="Q2454" s="12">
        <v>41716</v>
      </c>
      <c r="R2454" s="5">
        <v>5630</v>
      </c>
      <c r="S2454" s="5">
        <v>5631</v>
      </c>
      <c r="T2454" s="5">
        <v>5550</v>
      </c>
      <c r="U2454" s="5">
        <v>5550</v>
      </c>
      <c r="V2454" s="5">
        <v>6129700</v>
      </c>
      <c r="W2454" s="3">
        <v>5550</v>
      </c>
      <c r="X2454" s="19">
        <f t="shared" si="239"/>
        <v>-0.23423423423423423</v>
      </c>
      <c r="AF2454" s="51">
        <f t="shared" si="241"/>
        <v>-1.2807391378477567E-2</v>
      </c>
      <c r="AG2454" s="51">
        <f t="shared" si="240"/>
        <v>2.9964997214277575E-3</v>
      </c>
    </row>
    <row r="2455" spans="1:33">
      <c r="A2455" s="12">
        <v>41717</v>
      </c>
      <c r="B2455" s="14">
        <v>14495.73</v>
      </c>
      <c r="C2455" s="14">
        <v>14663.54</v>
      </c>
      <c r="D2455" s="14">
        <v>14302.37</v>
      </c>
      <c r="E2455" s="15">
        <v>14462.52</v>
      </c>
      <c r="F2455" s="19">
        <f t="shared" si="236"/>
        <v>0.35436424634157804</v>
      </c>
      <c r="G2455" s="19"/>
      <c r="H2455" s="19"/>
      <c r="I2455" s="19"/>
      <c r="J2455" s="19"/>
      <c r="K2455" s="19"/>
      <c r="L2455" s="19"/>
      <c r="M2455" s="19"/>
      <c r="N2455" s="51">
        <f t="shared" si="237"/>
        <v>4.5556444774383476E-2</v>
      </c>
      <c r="O2455" s="51">
        <f t="shared" si="238"/>
        <v>1.6270457539237452E-2</v>
      </c>
      <c r="Q2455" s="12">
        <v>41717</v>
      </c>
      <c r="R2455" s="5">
        <v>5555</v>
      </c>
      <c r="S2455" s="5">
        <v>5626</v>
      </c>
      <c r="T2455" s="5">
        <v>5462</v>
      </c>
      <c r="U2455" s="5">
        <v>5508</v>
      </c>
      <c r="V2455" s="5">
        <v>9527800</v>
      </c>
      <c r="W2455" s="3">
        <v>5508</v>
      </c>
      <c r="X2455" s="19">
        <f t="shared" si="239"/>
        <v>-0.76252723311546844</v>
      </c>
      <c r="AF2455" s="51">
        <f t="shared" si="241"/>
        <v>-0.44290280063835208</v>
      </c>
      <c r="AG2455" s="51">
        <f t="shared" si="240"/>
        <v>0.3376068387345233</v>
      </c>
    </row>
    <row r="2456" spans="1:33">
      <c r="A2456" s="12">
        <v>41718</v>
      </c>
      <c r="B2456" s="14">
        <v>14548.76</v>
      </c>
      <c r="C2456" s="14">
        <v>14548.76</v>
      </c>
      <c r="D2456" s="14">
        <v>14207.83</v>
      </c>
      <c r="E2456" s="15">
        <v>14224.23</v>
      </c>
      <c r="F2456" s="19">
        <f t="shared" si="236"/>
        <v>-1.6752400657188538</v>
      </c>
      <c r="G2456" s="19"/>
      <c r="H2456" s="19"/>
      <c r="I2456" s="19"/>
      <c r="J2456" s="19"/>
      <c r="K2456" s="19"/>
      <c r="L2456" s="19"/>
      <c r="M2456" s="19"/>
      <c r="N2456" s="51">
        <f t="shared" si="237"/>
        <v>-4.6780326062051891</v>
      </c>
      <c r="O2456" s="51">
        <f t="shared" si="238"/>
        <v>7.8237985471625713</v>
      </c>
      <c r="Q2456" s="12">
        <v>41718</v>
      </c>
      <c r="R2456" s="5">
        <v>5570</v>
      </c>
      <c r="S2456" s="5">
        <v>5587</v>
      </c>
      <c r="T2456" s="5">
        <v>5415</v>
      </c>
      <c r="U2456" s="5">
        <v>5425</v>
      </c>
      <c r="V2456" s="5">
        <v>10500300</v>
      </c>
      <c r="W2456" s="3">
        <v>5425</v>
      </c>
      <c r="X2456" s="19">
        <f t="shared" si="239"/>
        <v>-1.5299539170506913</v>
      </c>
      <c r="AF2456" s="51">
        <f t="shared" si="241"/>
        <v>-3.5793731621645115</v>
      </c>
      <c r="AG2456" s="51">
        <f t="shared" si="240"/>
        <v>5.4753174419455117</v>
      </c>
    </row>
    <row r="2457" spans="1:33">
      <c r="A2457" s="12">
        <v>41722</v>
      </c>
      <c r="B2457" s="14">
        <v>14297.58</v>
      </c>
      <c r="C2457" s="14">
        <v>14514.28</v>
      </c>
      <c r="D2457" s="14">
        <v>14287.28</v>
      </c>
      <c r="E2457" s="15">
        <v>14475.3</v>
      </c>
      <c r="F2457" s="19">
        <f t="shared" si="236"/>
        <v>1.7344718244181447</v>
      </c>
      <c r="G2457" s="19"/>
      <c r="H2457" s="19"/>
      <c r="I2457" s="19"/>
      <c r="J2457" s="19"/>
      <c r="K2457" s="19"/>
      <c r="L2457" s="19"/>
      <c r="M2457" s="19"/>
      <c r="N2457" s="51">
        <f t="shared" si="237"/>
        <v>5.2431490596055603</v>
      </c>
      <c r="O2457" s="51">
        <f t="shared" si="238"/>
        <v>9.1086973624744356</v>
      </c>
      <c r="Q2457" s="12">
        <v>41722</v>
      </c>
      <c r="R2457" s="5">
        <v>5450</v>
      </c>
      <c r="S2457" s="5">
        <v>5547</v>
      </c>
      <c r="T2457" s="5">
        <v>5441</v>
      </c>
      <c r="U2457" s="5">
        <v>5517</v>
      </c>
      <c r="V2457" s="5">
        <v>9678800</v>
      </c>
      <c r="W2457" s="3">
        <v>5517</v>
      </c>
      <c r="X2457" s="19">
        <f t="shared" si="239"/>
        <v>1.6675729563168387</v>
      </c>
      <c r="AF2457" s="51">
        <f t="shared" si="241"/>
        <v>4.6394205853571924</v>
      </c>
      <c r="AG2457" s="51">
        <f t="shared" si="240"/>
        <v>7.73781472753475</v>
      </c>
    </row>
    <row r="2458" spans="1:33">
      <c r="A2458" s="12">
        <v>41723</v>
      </c>
      <c r="B2458" s="14">
        <v>14401.69</v>
      </c>
      <c r="C2458" s="14">
        <v>14531.79</v>
      </c>
      <c r="D2458" s="14">
        <v>14312.08</v>
      </c>
      <c r="E2458" s="15">
        <v>14423.19</v>
      </c>
      <c r="F2458" s="19">
        <f t="shared" si="236"/>
        <v>-0.36129316746155848</v>
      </c>
      <c r="G2458" s="19"/>
      <c r="H2458" s="19"/>
      <c r="I2458" s="19"/>
      <c r="J2458" s="19"/>
      <c r="K2458" s="19"/>
      <c r="L2458" s="19"/>
      <c r="M2458" s="19"/>
      <c r="N2458" s="51">
        <f t="shared" si="237"/>
        <v>-4.6078311286136479E-2</v>
      </c>
      <c r="O2458" s="51">
        <f t="shared" si="238"/>
        <v>1.6519443229537696E-2</v>
      </c>
      <c r="Q2458" s="12">
        <v>41723</v>
      </c>
      <c r="R2458" s="5">
        <v>5461</v>
      </c>
      <c r="S2458" s="5">
        <v>5599</v>
      </c>
      <c r="T2458" s="5">
        <v>5427</v>
      </c>
      <c r="U2458" s="5">
        <v>5560</v>
      </c>
      <c r="V2458" s="5">
        <v>7574600</v>
      </c>
      <c r="W2458" s="3">
        <v>5560</v>
      </c>
      <c r="X2458" s="19">
        <f t="shared" si="239"/>
        <v>0.77338129496402874</v>
      </c>
      <c r="AF2458" s="51">
        <f t="shared" si="241"/>
        <v>0.46305444948615987</v>
      </c>
      <c r="AG2458" s="51">
        <f t="shared" si="240"/>
        <v>0.35824165472409752</v>
      </c>
    </row>
    <row r="2459" spans="1:33">
      <c r="A2459" s="12">
        <v>41724</v>
      </c>
      <c r="B2459" s="5">
        <v>14521</v>
      </c>
      <c r="C2459" s="14">
        <v>14569.9</v>
      </c>
      <c r="D2459" s="14">
        <v>14401.42</v>
      </c>
      <c r="E2459" s="15">
        <v>14477.16</v>
      </c>
      <c r="F2459" s="19">
        <f t="shared" si="236"/>
        <v>0.37279411155226128</v>
      </c>
      <c r="G2459" s="19"/>
      <c r="H2459" s="19"/>
      <c r="I2459" s="19"/>
      <c r="J2459" s="19"/>
      <c r="K2459" s="19"/>
      <c r="L2459" s="19"/>
      <c r="M2459" s="19"/>
      <c r="N2459" s="51">
        <f t="shared" si="237"/>
        <v>5.2979135974049574E-2</v>
      </c>
      <c r="O2459" s="51">
        <f t="shared" si="238"/>
        <v>1.989786568389771E-2</v>
      </c>
      <c r="Q2459" s="12">
        <v>41724</v>
      </c>
      <c r="R2459" s="5">
        <v>5590</v>
      </c>
      <c r="S2459" s="5">
        <v>5636</v>
      </c>
      <c r="T2459" s="5">
        <v>5560</v>
      </c>
      <c r="U2459" s="5">
        <v>5621</v>
      </c>
      <c r="V2459" s="5">
        <v>7807800</v>
      </c>
      <c r="W2459" s="3">
        <v>5621</v>
      </c>
      <c r="X2459" s="19">
        <f t="shared" si="239"/>
        <v>1.0852161537093044</v>
      </c>
      <c r="AF2459" s="51">
        <f t="shared" si="241"/>
        <v>1.2789990467485062</v>
      </c>
      <c r="AG2459" s="51">
        <f t="shared" si="240"/>
        <v>1.3883329391825991</v>
      </c>
    </row>
    <row r="2460" spans="1:33">
      <c r="A2460" s="12">
        <v>41725</v>
      </c>
      <c r="B2460" s="14">
        <v>14305.67</v>
      </c>
      <c r="C2460" s="14">
        <v>14659.85</v>
      </c>
      <c r="D2460" s="14">
        <v>14227.81</v>
      </c>
      <c r="E2460" s="15">
        <v>14622.89</v>
      </c>
      <c r="F2460" s="19">
        <f t="shared" si="236"/>
        <v>0.99658822572008399</v>
      </c>
      <c r="G2460" s="19"/>
      <c r="H2460" s="19"/>
      <c r="I2460" s="19"/>
      <c r="J2460" s="19"/>
      <c r="K2460" s="19"/>
      <c r="L2460" s="19"/>
      <c r="M2460" s="19"/>
      <c r="N2460" s="51">
        <f t="shared" si="237"/>
        <v>0.99812135675415303</v>
      </c>
      <c r="O2460" s="51">
        <f t="shared" si="238"/>
        <v>0.99749592695553713</v>
      </c>
      <c r="Q2460" s="12">
        <v>41725</v>
      </c>
      <c r="R2460" s="5">
        <v>5660</v>
      </c>
      <c r="S2460" s="5">
        <v>5757</v>
      </c>
      <c r="T2460" s="5">
        <v>5580</v>
      </c>
      <c r="U2460" s="5">
        <v>5731</v>
      </c>
      <c r="V2460" s="5">
        <v>13397500</v>
      </c>
      <c r="W2460" s="3">
        <v>5731</v>
      </c>
      <c r="X2460" s="19">
        <f t="shared" si="239"/>
        <v>1.9193857965451053</v>
      </c>
      <c r="AF2460" s="51">
        <f t="shared" si="241"/>
        <v>7.0740577212152953</v>
      </c>
      <c r="AG2460" s="51">
        <f t="shared" si="240"/>
        <v>13.579740330811557</v>
      </c>
    </row>
    <row r="2461" spans="1:33">
      <c r="A2461" s="12">
        <v>41726</v>
      </c>
      <c r="B2461" s="14">
        <v>14576.25</v>
      </c>
      <c r="C2461" s="14">
        <v>14713.45</v>
      </c>
      <c r="D2461" s="14">
        <v>14520.57</v>
      </c>
      <c r="E2461" s="15">
        <v>14696.03</v>
      </c>
      <c r="F2461" s="19">
        <f t="shared" si="236"/>
        <v>0.49768542933024251</v>
      </c>
      <c r="G2461" s="19"/>
      <c r="H2461" s="19"/>
      <c r="I2461" s="19"/>
      <c r="J2461" s="19"/>
      <c r="K2461" s="19"/>
      <c r="L2461" s="19"/>
      <c r="M2461" s="19"/>
      <c r="N2461" s="51">
        <f t="shared" si="237"/>
        <v>0.12535327977645971</v>
      </c>
      <c r="O2461" s="51">
        <f t="shared" si="238"/>
        <v>6.2735630720579777E-2</v>
      </c>
      <c r="Q2461" s="12">
        <v>41726</v>
      </c>
      <c r="R2461" s="5">
        <v>5759</v>
      </c>
      <c r="S2461" s="5">
        <v>5790</v>
      </c>
      <c r="T2461" s="5">
        <v>5714</v>
      </c>
      <c r="U2461" s="5">
        <v>5785</v>
      </c>
      <c r="V2461" s="5">
        <v>8125900</v>
      </c>
      <c r="W2461" s="3">
        <v>5785</v>
      </c>
      <c r="X2461" s="19">
        <f t="shared" si="239"/>
        <v>0.93344857389801206</v>
      </c>
      <c r="AF2461" s="51">
        <f t="shared" si="241"/>
        <v>0.81403845471124525</v>
      </c>
      <c r="AG2461" s="51">
        <f t="shared" si="240"/>
        <v>0.76008103231834168</v>
      </c>
    </row>
    <row r="2462" spans="1:33">
      <c r="A2462" s="13">
        <v>41729</v>
      </c>
      <c r="B2462" s="16">
        <v>14839.54</v>
      </c>
      <c r="C2462" s="16">
        <v>14843.67</v>
      </c>
      <c r="D2462" s="16">
        <v>14718.01</v>
      </c>
      <c r="E2462" s="17">
        <v>14827.83</v>
      </c>
      <c r="F2462" s="19">
        <f t="shared" si="236"/>
        <v>0.88886910626841065</v>
      </c>
      <c r="G2462" s="19"/>
      <c r="H2462" s="19"/>
      <c r="I2462" s="19"/>
      <c r="J2462" s="19"/>
      <c r="K2462" s="19"/>
      <c r="L2462" s="19"/>
      <c r="M2462" s="19"/>
      <c r="N2462" s="51">
        <f t="shared" si="237"/>
        <v>0.70890736161059231</v>
      </c>
      <c r="O2462" s="51">
        <f t="shared" si="238"/>
        <v>0.63210027855152773</v>
      </c>
      <c r="Q2462" s="13">
        <v>41729</v>
      </c>
      <c r="R2462" s="6">
        <v>5856</v>
      </c>
      <c r="S2462" s="6">
        <v>5858</v>
      </c>
      <c r="T2462" s="6">
        <v>5785</v>
      </c>
      <c r="U2462" s="6">
        <v>5826</v>
      </c>
      <c r="V2462" s="6">
        <v>8128800</v>
      </c>
      <c r="W2462" s="4">
        <v>5826</v>
      </c>
      <c r="X2462" s="19">
        <f t="shared" si="239"/>
        <v>0.70374184689323727</v>
      </c>
      <c r="AF2462" s="51">
        <f t="shared" si="241"/>
        <v>0.34892800432118148</v>
      </c>
      <c r="AG2462" s="51">
        <f t="shared" si="240"/>
        <v>0.24564868032968767</v>
      </c>
    </row>
    <row r="2464" spans="1:33" ht="27">
      <c r="Q2464" s="2" t="s">
        <v>1</v>
      </c>
      <c r="R2464" s="2" t="s">
        <v>2</v>
      </c>
      <c r="S2464" s="2" t="s">
        <v>3</v>
      </c>
      <c r="T2464" s="2" t="s">
        <v>4</v>
      </c>
      <c r="U2464" s="2" t="s">
        <v>5</v>
      </c>
      <c r="V2464" s="2" t="s">
        <v>6</v>
      </c>
      <c r="W2464" s="2" t="s">
        <v>8</v>
      </c>
    </row>
  </sheetData>
  <sortState ref="AC9:AC70">
    <sortCondition ref="AC9"/>
  </sortState>
  <phoneticPr fontId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設問</vt:lpstr>
      <vt:lpstr>グラフと計算</vt:lpstr>
    </vt:vector>
  </TitlesOfParts>
  <Company>Sofmap PC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2014-06-21T02:46:42Z</dcterms:created>
  <dcterms:modified xsi:type="dcterms:W3CDTF">2014-11-10T12:58:30Z</dcterms:modified>
</cp:coreProperties>
</file>